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47D38C4E-B99A-42E6-B446-FD83D720BB6E}" xr6:coauthVersionLast="47" xr6:coauthVersionMax="47" xr10:uidLastSave="{00000000-0000-0000-0000-000000000000}"/>
  <bookViews>
    <workbookView xWindow="-120" yWindow="-120" windowWidth="29040" windowHeight="15720" xr2:uid="{2EEE9910-5D7E-4392-9D5B-0ECC78D0C549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J14" i="1"/>
  <c r="J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K19" i="1"/>
  <c r="D20" i="1"/>
  <c r="I20" i="1"/>
  <c r="L20" i="1"/>
  <c r="D21" i="1"/>
  <c r="E21" i="1"/>
  <c r="E20" i="1" s="1"/>
  <c r="F21" i="1"/>
  <c r="F20" i="1" s="1"/>
  <c r="G21" i="1"/>
  <c r="G20" i="1" s="1"/>
  <c r="H21" i="1"/>
  <c r="H20" i="1" s="1"/>
  <c r="I21" i="1"/>
  <c r="J21" i="1"/>
  <c r="J20" i="1" s="1"/>
  <c r="K21" i="1"/>
  <c r="L21" i="1"/>
  <c r="K22" i="1"/>
  <c r="E24" i="1"/>
  <c r="H24" i="1"/>
  <c r="H23" i="1" s="1"/>
  <c r="D25" i="1"/>
  <c r="D24" i="1" s="1"/>
  <c r="D23" i="1" s="1"/>
  <c r="E25" i="1"/>
  <c r="F25" i="1"/>
  <c r="F24" i="1" s="1"/>
  <c r="G25" i="1"/>
  <c r="G24" i="1" s="1"/>
  <c r="H25" i="1"/>
  <c r="I25" i="1"/>
  <c r="I24" i="1" s="1"/>
  <c r="J25" i="1"/>
  <c r="J24" i="1" s="1"/>
  <c r="K25" i="1"/>
  <c r="L25" i="1"/>
  <c r="L24" i="1" s="1"/>
  <c r="L23" i="1" s="1"/>
  <c r="K26" i="1"/>
  <c r="K27" i="1"/>
  <c r="D28" i="1"/>
  <c r="I28" i="1"/>
  <c r="L28" i="1"/>
  <c r="D29" i="1"/>
  <c r="E29" i="1"/>
  <c r="E28" i="1" s="1"/>
  <c r="F29" i="1"/>
  <c r="F28" i="1" s="1"/>
  <c r="G29" i="1"/>
  <c r="G28" i="1" s="1"/>
  <c r="H29" i="1"/>
  <c r="H28" i="1" s="1"/>
  <c r="I29" i="1"/>
  <c r="J29" i="1"/>
  <c r="J28" i="1" s="1"/>
  <c r="K29" i="1"/>
  <c r="L29" i="1"/>
  <c r="K30" i="1"/>
  <c r="F31" i="1"/>
  <c r="D32" i="1"/>
  <c r="D31" i="1" s="1"/>
  <c r="E32" i="1"/>
  <c r="E31" i="1" s="1"/>
  <c r="F32" i="1"/>
  <c r="G32" i="1"/>
  <c r="G31" i="1" s="1"/>
  <c r="H32" i="1"/>
  <c r="H31" i="1" s="1"/>
  <c r="I32" i="1"/>
  <c r="J32" i="1"/>
  <c r="J31" i="1" s="1"/>
  <c r="K32" i="1"/>
  <c r="L32" i="1"/>
  <c r="L31" i="1" s="1"/>
  <c r="K33" i="1"/>
  <c r="K34" i="1"/>
  <c r="D35" i="1"/>
  <c r="E35" i="1"/>
  <c r="F35" i="1"/>
  <c r="G35" i="1"/>
  <c r="H35" i="1"/>
  <c r="I35" i="1"/>
  <c r="K35" i="1" s="1"/>
  <c r="J35" i="1"/>
  <c r="L35" i="1"/>
  <c r="K36" i="1"/>
  <c r="H37" i="1"/>
  <c r="D38" i="1"/>
  <c r="D37" i="1" s="1"/>
  <c r="E38" i="1"/>
  <c r="E37" i="1" s="1"/>
  <c r="F38" i="1"/>
  <c r="F37" i="1" s="1"/>
  <c r="G38" i="1"/>
  <c r="G37" i="1" s="1"/>
  <c r="H38" i="1"/>
  <c r="I38" i="1"/>
  <c r="K38" i="1" s="1"/>
  <c r="J38" i="1"/>
  <c r="J37" i="1" s="1"/>
  <c r="L38" i="1"/>
  <c r="L37" i="1" s="1"/>
  <c r="K39" i="1"/>
  <c r="K40" i="1"/>
  <c r="D41" i="1"/>
  <c r="E41" i="1"/>
  <c r="F41" i="1"/>
  <c r="G41" i="1"/>
  <c r="H41" i="1"/>
  <c r="I41" i="1"/>
  <c r="J41" i="1"/>
  <c r="K41" i="1"/>
  <c r="L41" i="1"/>
  <c r="K42" i="1"/>
  <c r="D43" i="1"/>
  <c r="E43" i="1"/>
  <c r="F43" i="1"/>
  <c r="G43" i="1"/>
  <c r="H43" i="1"/>
  <c r="I43" i="1"/>
  <c r="K43" i="1" s="1"/>
  <c r="J43" i="1"/>
  <c r="L43" i="1"/>
  <c r="K44" i="1"/>
  <c r="G46" i="1"/>
  <c r="J46" i="1"/>
  <c r="J45" i="1" s="1"/>
  <c r="D47" i="1"/>
  <c r="D46" i="1" s="1"/>
  <c r="D45" i="1" s="1"/>
  <c r="E47" i="1"/>
  <c r="E46" i="1" s="1"/>
  <c r="E45" i="1" s="1"/>
  <c r="F47" i="1"/>
  <c r="F46" i="1" s="1"/>
  <c r="F45" i="1" s="1"/>
  <c r="G47" i="1"/>
  <c r="H47" i="1"/>
  <c r="H46" i="1" s="1"/>
  <c r="I47" i="1"/>
  <c r="K47" i="1" s="1"/>
  <c r="J47" i="1"/>
  <c r="L47" i="1"/>
  <c r="L46" i="1" s="1"/>
  <c r="L45" i="1" s="1"/>
  <c r="K48" i="1"/>
  <c r="K49" i="1"/>
  <c r="K50" i="1"/>
  <c r="E51" i="1"/>
  <c r="J51" i="1"/>
  <c r="D52" i="1"/>
  <c r="D51" i="1" s="1"/>
  <c r="E52" i="1"/>
  <c r="F52" i="1"/>
  <c r="F51" i="1" s="1"/>
  <c r="G52" i="1"/>
  <c r="G51" i="1" s="1"/>
  <c r="H52" i="1"/>
  <c r="H51" i="1" s="1"/>
  <c r="I52" i="1"/>
  <c r="K52" i="1" s="1"/>
  <c r="J52" i="1"/>
  <c r="L52" i="1"/>
  <c r="L51" i="1" s="1"/>
  <c r="K53" i="1"/>
  <c r="K54" i="1"/>
  <c r="E56" i="1"/>
  <c r="E55" i="1" s="1"/>
  <c r="H56" i="1"/>
  <c r="H55" i="1" s="1"/>
  <c r="D57" i="1"/>
  <c r="D56" i="1" s="1"/>
  <c r="D55" i="1" s="1"/>
  <c r="E57" i="1"/>
  <c r="F57" i="1"/>
  <c r="F56" i="1" s="1"/>
  <c r="F55" i="1" s="1"/>
  <c r="G57" i="1"/>
  <c r="G56" i="1" s="1"/>
  <c r="G55" i="1" s="1"/>
  <c r="H57" i="1"/>
  <c r="I57" i="1"/>
  <c r="I56" i="1" s="1"/>
  <c r="J57" i="1"/>
  <c r="J56" i="1" s="1"/>
  <c r="J55" i="1" s="1"/>
  <c r="K57" i="1"/>
  <c r="L57" i="1"/>
  <c r="L56" i="1" s="1"/>
  <c r="L55" i="1" s="1"/>
  <c r="K58" i="1"/>
  <c r="K59" i="1"/>
  <c r="K60" i="1"/>
  <c r="K61" i="1"/>
  <c r="K62" i="1"/>
  <c r="J23" i="1" l="1"/>
  <c r="E23" i="1"/>
  <c r="E12" i="1"/>
  <c r="K24" i="1"/>
  <c r="D12" i="1"/>
  <c r="K28" i="1"/>
  <c r="L12" i="1"/>
  <c r="J12" i="1"/>
  <c r="K56" i="1"/>
  <c r="I55" i="1"/>
  <c r="K55" i="1" s="1"/>
  <c r="G45" i="1"/>
  <c r="G23" i="1"/>
  <c r="G12" i="1"/>
  <c r="F23" i="1"/>
  <c r="F12" i="1" s="1"/>
  <c r="K20" i="1"/>
  <c r="H45" i="1"/>
  <c r="H12" i="1"/>
  <c r="I51" i="1"/>
  <c r="K51" i="1" s="1"/>
  <c r="I31" i="1"/>
  <c r="K31" i="1" s="1"/>
  <c r="I46" i="1"/>
  <c r="I14" i="1"/>
  <c r="I37" i="1"/>
  <c r="K37" i="1" s="1"/>
  <c r="K14" i="1" l="1"/>
  <c r="I13" i="1"/>
  <c r="I23" i="1"/>
  <c r="K23" i="1" s="1"/>
  <c r="K46" i="1"/>
  <c r="I45" i="1"/>
  <c r="K45" i="1" s="1"/>
  <c r="K13" i="1" l="1"/>
  <c r="I12" i="1"/>
  <c r="K12" i="1" s="1"/>
</calcChain>
</file>

<file path=xl/sharedStrings.xml><?xml version="1.0" encoding="utf-8"?>
<sst xmlns="http://schemas.openxmlformats.org/spreadsheetml/2006/main" count="178" uniqueCount="176">
  <si>
    <t>CENTRALIZAT</t>
  </si>
  <si>
    <t xml:space="preserve"> Anexa 13</t>
  </si>
  <si>
    <t>Cont de executie - Cheltuieli - Bugetul local</t>
  </si>
  <si>
    <t>Trimestrul: 1,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</si>
  <si>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</si>
  <si>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</si>
  <si>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</si>
  <si>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</si>
  <si>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</si>
  <si>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</si>
  <si>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</si>
  <si>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</si>
  <si>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</si>
  <si>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</si>
  <si>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</si>
  <si>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</si>
  <si>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</si>
  <si>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</si>
  <si>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</si>
  <si>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</si>
  <si>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</si>
  <si>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</si>
  <si>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</si>
  <si>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</si>
  <si>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</si>
  <si>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</si>
  <si>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</si>
  <si>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</si>
  <si>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</si>
  <si>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</si>
  <si>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</si>
  <si>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</si>
  <si>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</si>
  <si>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</si>
  <si>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</si>
  <si>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</si>
  <si>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</si>
  <si>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</si>
  <si>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</si>
  <si>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</si>
  <si>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</si>
  <si>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</si>
  <si>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</si>
  <si>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</si>
  <si>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</si>
  <si>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</si>
  <si>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</si>
  <si>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</si>
  <si>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</si>
  <si>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</si>
  <si>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</si>
  <si>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</si>
  <si>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</si>
  <si>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</si>
  <si>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</si>
  <si>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</si>
  <si>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</si>
  <si>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</si>
  <si>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</si>
  <si>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</si>
  <si>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</si>
  <si>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</si>
  <si>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</si>
  <si>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</si>
  <si>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</si>
  <si>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</si>
  <si>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</si>
  <si>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</si>
  <si>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</si>
  <si>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</si>
  <si>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</si>
  <si>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</si>
  <si>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</si>
  <si>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</si>
  <si>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</si>
  <si>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</si>
  <si>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</si>
  <si>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</si>
  <si>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</si>
  <si>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</si>
  <si>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</si>
  <si>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</si>
  <si>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</si>
  <si>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</si>
  <si>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</si>
  <si>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</si>
  <si>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</si>
  <si>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66</t>
  </si>
  <si>
    <t>Servicii recreative si sportive (cod 67.02.05.01 la 67.02.05.03)</t>
  </si>
  <si>
    <t>67.02.05</t>
  </si>
  <si>
    <t>69</t>
  </si>
  <si>
    <t>Intretinere gradini publice, parcuri, zone verzi, baze sportive si de agrement</t>
  </si>
  <si>
    <t>67.02.05.03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</si>
  <si>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</si>
  <si>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</si>
  <si>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</si>
  <si>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</si>
  <si>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</si>
  <si>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</si>
  <si>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</si>
  <si>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</si>
  <si>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</si>
  <si>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</si>
  <si>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</si>
  <si>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</si>
  <si>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</si>
  <si>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</si>
  <si>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</si>
  <si>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</si>
  <si>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</si>
  <si>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</si>
  <si>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</si>
  <si>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</si>
  <si>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</si>
  <si>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</si>
  <si>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</si>
  <si>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</si>
  <si>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</si>
  <si>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</si>
  <si>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</si>
  <si>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</si>
  <si>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</si>
  <si>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</si>
  <si>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</si>
  <si>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</si>
  <si>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</si>
  <si>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</si>
  <si>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</si>
  <si>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</si>
  <si>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</si>
  <si>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</si>
  <si>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</si>
  <si>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</si>
  <si>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</si>
  <si>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</si>
  <si>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</si>
  <si>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</si>
  <si>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</si>
  <si>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98</t>
  </si>
  <si>
    <t>Salubritate si gestiunea deseurilor (cod 74.02.05.01+74.02.05.02)</t>
  </si>
  <si>
    <t>74.02.05</t>
  </si>
  <si>
    <t>99</t>
  </si>
  <si>
    <t>Salubritate</t>
  </si>
  <si>
    <t>74.02.05.01</t>
  </si>
  <si>
    <t>100</t>
  </si>
  <si>
    <t>Colectarea, tratarea si distrugerea deseurilor</t>
  </si>
  <si>
    <t>74.02.05.02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</si>
  <si>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</si>
  <si>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</si>
  <si>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</si>
  <si>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</si>
  <si>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</si>
  <si>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</si>
  <si>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</si>
  <si>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</si>
  <si>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</si>
  <si>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</si>
  <si>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</si>
  <si>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</si>
  <si>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124</t>
  </si>
  <si>
    <t xml:space="preserve">Strazi </t>
  </si>
  <si>
    <t>84.02.03.03</t>
  </si>
  <si>
    <t>136</t>
  </si>
  <si>
    <t>VII. REZERVE, EXCEDENT / DEFICIT</t>
  </si>
  <si>
    <t>96.02</t>
  </si>
  <si>
    <t>138</t>
  </si>
  <si>
    <t>EXCEDENT     98.02.96 + 98.02.97</t>
  </si>
  <si>
    <t>98.02</t>
  </si>
  <si>
    <t>139</t>
  </si>
  <si>
    <t xml:space="preserve">    Excedentul secţiunii de funcţionare</t>
  </si>
  <si>
    <t>98.02.96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</si>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</sst>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393E3-6B9E-4C4F-BB9A-99F0783EFF68}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D13+D20+D23+D45+D55</f>
        <v>5670100</v>
      </c>
      <c r="E12" s="11">
        <f>E13+E20+E23+E45+E55</f>
        <v>5670100</v>
      </c>
      <c r="F12" s="11">
        <f>F13+F20+F23+F45+F55</f>
        <v>12730200</v>
      </c>
      <c r="G12" s="11">
        <f>G13+G20+G23+G45+G55</f>
        <v>7022600</v>
      </c>
      <c r="H12" s="11">
        <f>H13+H20+H23+H45+H55</f>
        <v>7010898</v>
      </c>
      <c r="I12" s="11">
        <f>I13+I20+I23+I45+I55</f>
        <v>7010898</v>
      </c>
      <c r="J12" s="11">
        <f>J13+J20+J23+J45+J55</f>
        <v>1449436</v>
      </c>
      <c r="K12" s="11">
        <f>I12-J12</f>
        <v>5561462</v>
      </c>
      <c r="L12" s="11">
        <f>L13+L20+L23+L45+L55</f>
        <v>1516647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8400</v>
      </c>
      <c r="E13" s="11">
        <f>E14+E17</f>
        <v>8400</v>
      </c>
      <c r="F13" s="11">
        <f>F14+F17</f>
        <v>1857000</v>
      </c>
      <c r="G13" s="11">
        <f>G14+G17</f>
        <v>428800</v>
      </c>
      <c r="H13" s="11">
        <f>H14+H17</f>
        <v>417098</v>
      </c>
      <c r="I13" s="11">
        <f>I14+I17</f>
        <v>417098</v>
      </c>
      <c r="J13" s="11">
        <f>J14+J17</f>
        <v>362665</v>
      </c>
      <c r="K13" s="11">
        <f>I13-J13</f>
        <v>54433</v>
      </c>
      <c r="L13" s="11">
        <f>L14+L17</f>
        <v>395573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8400</v>
      </c>
      <c r="E14" s="11">
        <f>E15</f>
        <v>8400</v>
      </c>
      <c r="F14" s="11">
        <f>F15</f>
        <v>1818000</v>
      </c>
      <c r="G14" s="11">
        <f>G15</f>
        <v>418800</v>
      </c>
      <c r="H14" s="11">
        <f>H15</f>
        <v>417098</v>
      </c>
      <c r="I14" s="11">
        <f>I15</f>
        <v>417098</v>
      </c>
      <c r="J14" s="11">
        <f>J15</f>
        <v>362665</v>
      </c>
      <c r="K14" s="11">
        <f>I14-J14</f>
        <v>54433</v>
      </c>
      <c r="L14" s="11">
        <f>L15</f>
        <v>395573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8400</v>
      </c>
      <c r="E15" s="11">
        <f>E16</f>
        <v>8400</v>
      </c>
      <c r="F15" s="11">
        <f>F16</f>
        <v>1818000</v>
      </c>
      <c r="G15" s="11">
        <f>G16</f>
        <v>418800</v>
      </c>
      <c r="H15" s="11">
        <f>H16</f>
        <v>417098</v>
      </c>
      <c r="I15" s="11">
        <f>I16</f>
        <v>417098</v>
      </c>
      <c r="J15" s="11">
        <f>J16</f>
        <v>362665</v>
      </c>
      <c r="K15" s="11">
        <f>I15-J15</f>
        <v>54433</v>
      </c>
      <c r="L15" s="11">
        <f>L16</f>
        <v>395573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8400</v>
      </c>
      <c r="E16" s="11">
        <v>8400</v>
      </c>
      <c r="F16" s="11">
        <v>1818000</v>
      </c>
      <c r="G16" s="11">
        <v>418800</v>
      </c>
      <c r="H16" s="11">
        <v>417098</v>
      </c>
      <c r="I16" s="11">
        <v>417098</v>
      </c>
      <c r="J16" s="11">
        <v>362665</v>
      </c>
      <c r="K16" s="11">
        <f>I16-J16</f>
        <v>54433</v>
      </c>
      <c r="L16" s="11">
        <v>395573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39000</v>
      </c>
      <c r="G17" s="11">
        <f>G18+G19</f>
        <v>10000</v>
      </c>
      <c r="H17" s="11">
        <f>H18+H19</f>
        <v>0</v>
      </c>
      <c r="I17" s="11">
        <f>I18+I19</f>
        <v>0</v>
      </c>
      <c r="J17" s="11">
        <f>J18+J19</f>
        <v>0</v>
      </c>
      <c r="K17" s="11">
        <f>I17-J17</f>
        <v>0</v>
      </c>
      <c r="L17" s="11">
        <f>L18+L19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29000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101700</v>
      </c>
      <c r="G20" s="11">
        <f>+G21</f>
        <v>24500</v>
      </c>
      <c r="H20" s="11">
        <f>+H21</f>
        <v>24500</v>
      </c>
      <c r="I20" s="11">
        <f>+I21</f>
        <v>24500</v>
      </c>
      <c r="J20" s="11">
        <f>+J21</f>
        <v>22239</v>
      </c>
      <c r="K20" s="11">
        <f>I20-J20</f>
        <v>2261</v>
      </c>
      <c r="L20" s="11">
        <f>+L21</f>
        <v>22555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101700</v>
      </c>
      <c r="G21" s="11">
        <f>+G22</f>
        <v>24500</v>
      </c>
      <c r="H21" s="11">
        <f>+H22</f>
        <v>24500</v>
      </c>
      <c r="I21" s="11">
        <f>+I22</f>
        <v>24500</v>
      </c>
      <c r="J21" s="11">
        <f>+J22</f>
        <v>22239</v>
      </c>
      <c r="K21" s="11">
        <f>I21-J21</f>
        <v>2261</v>
      </c>
      <c r="L21" s="11">
        <f>+L22</f>
        <v>22555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101700</v>
      </c>
      <c r="G22" s="11">
        <v>24500</v>
      </c>
      <c r="H22" s="11">
        <v>24500</v>
      </c>
      <c r="I22" s="11">
        <v>24500</v>
      </c>
      <c r="J22" s="11">
        <v>22239</v>
      </c>
      <c r="K22" s="11">
        <f>I22-J22</f>
        <v>2261</v>
      </c>
      <c r="L22" s="11">
        <v>22555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D24+D28+D31+D37</f>
        <v>4030300</v>
      </c>
      <c r="E23" s="11">
        <f>E24+E28+E31+E37</f>
        <v>4030300</v>
      </c>
      <c r="F23" s="11">
        <f>F24+F28+F31+F37</f>
        <v>8183400</v>
      </c>
      <c r="G23" s="11">
        <f>G24+G28+G31+G37</f>
        <v>4699300</v>
      </c>
      <c r="H23" s="11">
        <f>H24+H28+H31+H37</f>
        <v>4699300</v>
      </c>
      <c r="I23" s="11">
        <f>I24+I28+I31+I37</f>
        <v>4699300</v>
      </c>
      <c r="J23" s="11">
        <f>J24+J28+J31+J37</f>
        <v>922268</v>
      </c>
      <c r="K23" s="11">
        <f>I23-J23</f>
        <v>3777032</v>
      </c>
      <c r="L23" s="11">
        <f>L24+L28+L31+L37</f>
        <v>998892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+D25+D27</f>
        <v>3952300</v>
      </c>
      <c r="E24" s="11">
        <f>+E25+E27</f>
        <v>3952300</v>
      </c>
      <c r="F24" s="11">
        <f>+F25+F27</f>
        <v>4241600</v>
      </c>
      <c r="G24" s="11">
        <f>+G25+G27</f>
        <v>3629200</v>
      </c>
      <c r="H24" s="11">
        <f>+H25+H27</f>
        <v>3629200</v>
      </c>
      <c r="I24" s="11">
        <f>+I25+I27</f>
        <v>3629200</v>
      </c>
      <c r="J24" s="11">
        <f>+J25+J27</f>
        <v>16625</v>
      </c>
      <c r="K24" s="11">
        <f>I24-J24</f>
        <v>3612575</v>
      </c>
      <c r="L24" s="11">
        <f>+L25+L27</f>
        <v>20927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3952300</v>
      </c>
      <c r="E25" s="11">
        <f>E26</f>
        <v>3952300</v>
      </c>
      <c r="F25" s="11">
        <f>F26</f>
        <v>4223600</v>
      </c>
      <c r="G25" s="11">
        <f>G26</f>
        <v>3622600</v>
      </c>
      <c r="H25" s="11">
        <f>H26</f>
        <v>3622600</v>
      </c>
      <c r="I25" s="11">
        <f>I26</f>
        <v>3622600</v>
      </c>
      <c r="J25" s="11">
        <f>J26</f>
        <v>16625</v>
      </c>
      <c r="K25" s="11">
        <f>I25-J25</f>
        <v>3605975</v>
      </c>
      <c r="L25" s="11">
        <f>L26</f>
        <v>16367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3952300</v>
      </c>
      <c r="E26" s="11">
        <v>3952300</v>
      </c>
      <c r="F26" s="11">
        <v>4223600</v>
      </c>
      <c r="G26" s="11">
        <v>3622600</v>
      </c>
      <c r="H26" s="11">
        <v>3622600</v>
      </c>
      <c r="I26" s="11">
        <v>3622600</v>
      </c>
      <c r="J26" s="11">
        <v>16625</v>
      </c>
      <c r="K26" s="11">
        <f>I26-J26</f>
        <v>3605975</v>
      </c>
      <c r="L26" s="11">
        <v>16367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18000</v>
      </c>
      <c r="G27" s="11">
        <v>6600</v>
      </c>
      <c r="H27" s="11">
        <v>6600</v>
      </c>
      <c r="I27" s="11">
        <v>6600</v>
      </c>
      <c r="J27" s="11">
        <v>0</v>
      </c>
      <c r="K27" s="11">
        <f>I27-J27</f>
        <v>6600</v>
      </c>
      <c r="L27" s="11">
        <v>4560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0</v>
      </c>
      <c r="E28" s="11">
        <f>+E29</f>
        <v>0</v>
      </c>
      <c r="F28" s="11">
        <f>+F29</f>
        <v>109800</v>
      </c>
      <c r="G28" s="11">
        <f>+G29</f>
        <v>42800</v>
      </c>
      <c r="H28" s="11">
        <f>+H29</f>
        <v>42800</v>
      </c>
      <c r="I28" s="11">
        <f>+I29</f>
        <v>42800</v>
      </c>
      <c r="J28" s="11">
        <f>+J29</f>
        <v>20232</v>
      </c>
      <c r="K28" s="11">
        <f>I28-J28</f>
        <v>22568</v>
      </c>
      <c r="L28" s="11">
        <f>+L29</f>
        <v>22082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109800</v>
      </c>
      <c r="G29" s="11">
        <f>G30</f>
        <v>42800</v>
      </c>
      <c r="H29" s="11">
        <f>H30</f>
        <v>42800</v>
      </c>
      <c r="I29" s="11">
        <f>I30</f>
        <v>42800</v>
      </c>
      <c r="J29" s="11">
        <f>J30</f>
        <v>20232</v>
      </c>
      <c r="K29" s="11">
        <f>I29-J29</f>
        <v>22568</v>
      </c>
      <c r="L29" s="11">
        <f>L30</f>
        <v>22082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109800</v>
      </c>
      <c r="G30" s="11">
        <v>42800</v>
      </c>
      <c r="H30" s="11">
        <v>42800</v>
      </c>
      <c r="I30" s="11">
        <v>42800</v>
      </c>
      <c r="J30" s="11">
        <v>20232</v>
      </c>
      <c r="K30" s="11">
        <f>I30-J30</f>
        <v>22568</v>
      </c>
      <c r="L30" s="11">
        <v>22082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D32+D35</f>
        <v>78000</v>
      </c>
      <c r="E31" s="11">
        <f>E32+E35</f>
        <v>78000</v>
      </c>
      <c r="F31" s="11">
        <f>F32+F35</f>
        <v>177000</v>
      </c>
      <c r="G31" s="11">
        <f>G32+G35</f>
        <v>114100</v>
      </c>
      <c r="H31" s="11">
        <f>H32+H35</f>
        <v>114100</v>
      </c>
      <c r="I31" s="11">
        <f>I32+I35</f>
        <v>114100</v>
      </c>
      <c r="J31" s="11">
        <f>J32+J35</f>
        <v>14398</v>
      </c>
      <c r="K31" s="11">
        <f>I31-J31</f>
        <v>99702</v>
      </c>
      <c r="L31" s="11">
        <f>L32+L35</f>
        <v>14983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D33+D34</f>
        <v>0</v>
      </c>
      <c r="E32" s="11">
        <f>E33+E34</f>
        <v>0</v>
      </c>
      <c r="F32" s="11">
        <f>F33+F34</f>
        <v>87000</v>
      </c>
      <c r="G32" s="11">
        <f>G33+G34</f>
        <v>36100</v>
      </c>
      <c r="H32" s="11">
        <f>H33+H34</f>
        <v>36100</v>
      </c>
      <c r="I32" s="11">
        <f>I33+I34</f>
        <v>36100</v>
      </c>
      <c r="J32" s="11">
        <f>J33+J34</f>
        <v>14398</v>
      </c>
      <c r="K32" s="11">
        <f>I32-J32</f>
        <v>21702</v>
      </c>
      <c r="L32" s="11">
        <f>L33+L34</f>
        <v>14797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67000</v>
      </c>
      <c r="G33" s="11">
        <v>16100</v>
      </c>
      <c r="H33" s="11">
        <v>16100</v>
      </c>
      <c r="I33" s="11">
        <v>16100</v>
      </c>
      <c r="J33" s="11">
        <v>14398</v>
      </c>
      <c r="K33" s="11">
        <f>I33-J33</f>
        <v>1702</v>
      </c>
      <c r="L33" s="11">
        <v>14797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20000</v>
      </c>
      <c r="G34" s="11">
        <v>20000</v>
      </c>
      <c r="H34" s="11">
        <v>20000</v>
      </c>
      <c r="I34" s="11">
        <v>20000</v>
      </c>
      <c r="J34" s="11">
        <v>0</v>
      </c>
      <c r="K34" s="11">
        <f>I34-J34</f>
        <v>20000</v>
      </c>
      <c r="L34" s="11">
        <v>0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+D36</f>
        <v>78000</v>
      </c>
      <c r="E35" s="11">
        <f>+E36</f>
        <v>78000</v>
      </c>
      <c r="F35" s="11">
        <f>+F36</f>
        <v>90000</v>
      </c>
      <c r="G35" s="11">
        <f>+G36</f>
        <v>78000</v>
      </c>
      <c r="H35" s="11">
        <f>+H36</f>
        <v>78000</v>
      </c>
      <c r="I35" s="11">
        <f>+I36</f>
        <v>78000</v>
      </c>
      <c r="J35" s="11">
        <f>+J36</f>
        <v>0</v>
      </c>
      <c r="K35" s="11">
        <f>I35-J35</f>
        <v>78000</v>
      </c>
      <c r="L35" s="11">
        <f>+L36</f>
        <v>186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78000</v>
      </c>
      <c r="E36" s="11">
        <v>78000</v>
      </c>
      <c r="F36" s="11">
        <v>90000</v>
      </c>
      <c r="G36" s="11">
        <v>78000</v>
      </c>
      <c r="H36" s="11">
        <v>78000</v>
      </c>
      <c r="I36" s="11">
        <v>78000</v>
      </c>
      <c r="J36" s="11">
        <v>0</v>
      </c>
      <c r="K36" s="11">
        <f>I36-J36</f>
        <v>78000</v>
      </c>
      <c r="L36" s="11">
        <v>186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+D38+D40+D41+D43</f>
        <v>0</v>
      </c>
      <c r="E37" s="11">
        <f>+E38+E40+E41+E43</f>
        <v>0</v>
      </c>
      <c r="F37" s="11">
        <f>+F38+F40+F41+F43</f>
        <v>3655000</v>
      </c>
      <c r="G37" s="11">
        <f>+G38+G40+G41+G43</f>
        <v>913200</v>
      </c>
      <c r="H37" s="11">
        <f>+H38+H40+H41+H43</f>
        <v>913200</v>
      </c>
      <c r="I37" s="11">
        <f>+I38+I40+I41+I43</f>
        <v>913200</v>
      </c>
      <c r="J37" s="11">
        <f>+J38+J40+J41+J43</f>
        <v>871013</v>
      </c>
      <c r="K37" s="11">
        <f>I37-J37</f>
        <v>42187</v>
      </c>
      <c r="L37" s="11">
        <f>+L38+L40+L41+L43</f>
        <v>940900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3324500</v>
      </c>
      <c r="G38" s="11">
        <f>G39</f>
        <v>884500</v>
      </c>
      <c r="H38" s="11">
        <f>H39</f>
        <v>884500</v>
      </c>
      <c r="I38" s="11">
        <f>I39</f>
        <v>884500</v>
      </c>
      <c r="J38" s="11">
        <f>J39</f>
        <v>853581</v>
      </c>
      <c r="K38" s="11">
        <f>I38-J38</f>
        <v>30919</v>
      </c>
      <c r="L38" s="11">
        <f>L39</f>
        <v>923468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3324500</v>
      </c>
      <c r="G39" s="11">
        <v>884500</v>
      </c>
      <c r="H39" s="11">
        <v>884500</v>
      </c>
      <c r="I39" s="11">
        <v>884500</v>
      </c>
      <c r="J39" s="11">
        <v>853581</v>
      </c>
      <c r="K39" s="11">
        <f>I39-J39</f>
        <v>30919</v>
      </c>
      <c r="L39" s="11">
        <v>923468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5000</v>
      </c>
      <c r="G40" s="11">
        <v>1000</v>
      </c>
      <c r="H40" s="11">
        <v>1000</v>
      </c>
      <c r="I40" s="11">
        <v>1000</v>
      </c>
      <c r="J40" s="11">
        <v>0</v>
      </c>
      <c r="K40" s="11">
        <f>I40-J40</f>
        <v>1000</v>
      </c>
      <c r="L40" s="11">
        <v>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313500</v>
      </c>
      <c r="G41" s="11">
        <f>G42</f>
        <v>25700</v>
      </c>
      <c r="H41" s="11">
        <f>H42</f>
        <v>25700</v>
      </c>
      <c r="I41" s="11">
        <f>I42</f>
        <v>25700</v>
      </c>
      <c r="J41" s="11">
        <f>J42</f>
        <v>17432</v>
      </c>
      <c r="K41" s="11">
        <f>I41-J41</f>
        <v>8268</v>
      </c>
      <c r="L41" s="11">
        <f>L42</f>
        <v>17432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313500</v>
      </c>
      <c r="G42" s="11">
        <v>25700</v>
      </c>
      <c r="H42" s="11">
        <v>25700</v>
      </c>
      <c r="I42" s="11">
        <v>25700</v>
      </c>
      <c r="J42" s="11">
        <v>17432</v>
      </c>
      <c r="K42" s="11">
        <f>I42-J42</f>
        <v>8268</v>
      </c>
      <c r="L42" s="11">
        <v>17432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12000</v>
      </c>
      <c r="G43" s="11">
        <f>G44</f>
        <v>2000</v>
      </c>
      <c r="H43" s="11">
        <f>H44</f>
        <v>2000</v>
      </c>
      <c r="I43" s="11">
        <f>I44</f>
        <v>2000</v>
      </c>
      <c r="J43" s="11">
        <f>J44</f>
        <v>0</v>
      </c>
      <c r="K43" s="11">
        <f>I43-J43</f>
        <v>2000</v>
      </c>
      <c r="L43" s="11">
        <f>L44</f>
        <v>0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12000</v>
      </c>
      <c r="G44" s="11">
        <v>2000</v>
      </c>
      <c r="H44" s="11">
        <v>2000</v>
      </c>
      <c r="I44" s="11">
        <v>2000</v>
      </c>
      <c r="J44" s="11">
        <v>0</v>
      </c>
      <c r="K44" s="11">
        <f>I44-J44</f>
        <v>2000</v>
      </c>
      <c r="L44" s="11">
        <v>0</v>
      </c>
    </row>
    <row r="45" spans="1:12" s="6" customFormat="1" ht="33" x14ac:dyDescent="0.25">
      <c r="A45" s="10" t="s">
        <v>117</v>
      </c>
      <c r="B45" s="10" t="s">
        <v>118</v>
      </c>
      <c r="C45" s="10" t="s">
        <v>119</v>
      </c>
      <c r="D45" s="11">
        <f>D46+D51</f>
        <v>1441400</v>
      </c>
      <c r="E45" s="11">
        <f>E46+E51</f>
        <v>1441400</v>
      </c>
      <c r="F45" s="11">
        <f>F46+F51</f>
        <v>1995100</v>
      </c>
      <c r="G45" s="11">
        <f>G46+G51</f>
        <v>1418800</v>
      </c>
      <c r="H45" s="11">
        <f>H46+H51</f>
        <v>1418800</v>
      </c>
      <c r="I45" s="11">
        <f>I46+I51</f>
        <v>1418800</v>
      </c>
      <c r="J45" s="11">
        <f>J46+J51</f>
        <v>133647</v>
      </c>
      <c r="K45" s="11">
        <f>I45-J45</f>
        <v>1285153</v>
      </c>
      <c r="L45" s="11">
        <f>L46+L51</f>
        <v>89126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+D47+D49+D50</f>
        <v>1441400</v>
      </c>
      <c r="E46" s="11">
        <f>+E47+E49+E50</f>
        <v>1441400</v>
      </c>
      <c r="F46" s="11">
        <f>+F47+F49+F50</f>
        <v>1812500</v>
      </c>
      <c r="G46" s="11">
        <f>+G47+G49+G50</f>
        <v>1370000</v>
      </c>
      <c r="H46" s="11">
        <f>+H47+H49+H50</f>
        <v>1370000</v>
      </c>
      <c r="I46" s="11">
        <f>+I47+I49+I50</f>
        <v>1370000</v>
      </c>
      <c r="J46" s="11">
        <f>+J47+J49+J50</f>
        <v>101062</v>
      </c>
      <c r="K46" s="11">
        <f>I46-J46</f>
        <v>1268938</v>
      </c>
      <c r="L46" s="11">
        <f>+L47+L49+L50</f>
        <v>43061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1234900</v>
      </c>
      <c r="E47" s="11">
        <f>E48</f>
        <v>1234900</v>
      </c>
      <c r="F47" s="11">
        <f>F48</f>
        <v>1261600</v>
      </c>
      <c r="G47" s="11">
        <f>G48</f>
        <v>1241600</v>
      </c>
      <c r="H47" s="11">
        <f>H48</f>
        <v>1241600</v>
      </c>
      <c r="I47" s="11">
        <f>I48</f>
        <v>1241600</v>
      </c>
      <c r="J47" s="11">
        <f>J48</f>
        <v>4967</v>
      </c>
      <c r="K47" s="11">
        <f>I47-J47</f>
        <v>1236633</v>
      </c>
      <c r="L47" s="11">
        <f>L48</f>
        <v>2674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1234900</v>
      </c>
      <c r="E48" s="11">
        <v>1234900</v>
      </c>
      <c r="F48" s="11">
        <v>1261600</v>
      </c>
      <c r="G48" s="11">
        <v>1241600</v>
      </c>
      <c r="H48" s="11">
        <v>1241600</v>
      </c>
      <c r="I48" s="11">
        <v>1241600</v>
      </c>
      <c r="J48" s="11">
        <v>4967</v>
      </c>
      <c r="K48" s="11">
        <f>I48-J48</f>
        <v>1236633</v>
      </c>
      <c r="L48" s="11">
        <v>2674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206500</v>
      </c>
      <c r="E49" s="11">
        <v>206500</v>
      </c>
      <c r="F49" s="11">
        <v>307400</v>
      </c>
      <c r="G49" s="11">
        <v>84900</v>
      </c>
      <c r="H49" s="11">
        <v>84900</v>
      </c>
      <c r="I49" s="11">
        <v>84900</v>
      </c>
      <c r="J49" s="11">
        <v>83745</v>
      </c>
      <c r="K49" s="11">
        <f>I49-J49</f>
        <v>1155</v>
      </c>
      <c r="L49" s="11">
        <v>30723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243500</v>
      </c>
      <c r="G50" s="11">
        <v>43500</v>
      </c>
      <c r="H50" s="11">
        <v>43500</v>
      </c>
      <c r="I50" s="11">
        <v>43500</v>
      </c>
      <c r="J50" s="11">
        <v>12350</v>
      </c>
      <c r="K50" s="11">
        <f>I50-J50</f>
        <v>31150</v>
      </c>
      <c r="L50" s="11">
        <v>9664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</f>
        <v>0</v>
      </c>
      <c r="E51" s="11">
        <f>+E52</f>
        <v>0</v>
      </c>
      <c r="F51" s="11">
        <f>+F52</f>
        <v>182600</v>
      </c>
      <c r="G51" s="11">
        <f>+G52</f>
        <v>48800</v>
      </c>
      <c r="H51" s="11">
        <f>+H52</f>
        <v>48800</v>
      </c>
      <c r="I51" s="11">
        <f>+I52</f>
        <v>48800</v>
      </c>
      <c r="J51" s="11">
        <f>+J52</f>
        <v>32585</v>
      </c>
      <c r="K51" s="11">
        <f>I51-J51</f>
        <v>16215</v>
      </c>
      <c r="L51" s="11">
        <f>+L52</f>
        <v>46065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D53+D54</f>
        <v>0</v>
      </c>
      <c r="E52" s="11">
        <f>E53+E54</f>
        <v>0</v>
      </c>
      <c r="F52" s="11">
        <f>F53+F54</f>
        <v>182600</v>
      </c>
      <c r="G52" s="11">
        <f>G53+G54</f>
        <v>48800</v>
      </c>
      <c r="H52" s="11">
        <f>H53+H54</f>
        <v>48800</v>
      </c>
      <c r="I52" s="11">
        <f>I53+I54</f>
        <v>48800</v>
      </c>
      <c r="J52" s="11">
        <f>J53+J54</f>
        <v>32585</v>
      </c>
      <c r="K52" s="11">
        <f>I52-J52</f>
        <v>16215</v>
      </c>
      <c r="L52" s="11">
        <f>L53+L54</f>
        <v>46065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162500</v>
      </c>
      <c r="G53" s="11">
        <v>40700</v>
      </c>
      <c r="H53" s="11">
        <v>40700</v>
      </c>
      <c r="I53" s="11">
        <v>40700</v>
      </c>
      <c r="J53" s="11">
        <v>27041</v>
      </c>
      <c r="K53" s="11">
        <f>I53-J53</f>
        <v>13659</v>
      </c>
      <c r="L53" s="11">
        <v>40521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20100</v>
      </c>
      <c r="G54" s="11">
        <v>8100</v>
      </c>
      <c r="H54" s="11">
        <v>8100</v>
      </c>
      <c r="I54" s="11">
        <v>8100</v>
      </c>
      <c r="J54" s="11">
        <v>5544</v>
      </c>
      <c r="K54" s="11">
        <f>I54-J54</f>
        <v>2556</v>
      </c>
      <c r="L54" s="11">
        <v>5544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190000</v>
      </c>
      <c r="E55" s="11">
        <f>+E56</f>
        <v>190000</v>
      </c>
      <c r="F55" s="11">
        <f>+F56</f>
        <v>593000</v>
      </c>
      <c r="G55" s="11">
        <f>+G56</f>
        <v>451200</v>
      </c>
      <c r="H55" s="11">
        <f>+H56</f>
        <v>451200</v>
      </c>
      <c r="I55" s="11">
        <f>+I56</f>
        <v>451200</v>
      </c>
      <c r="J55" s="11">
        <f>+J56</f>
        <v>8617</v>
      </c>
      <c r="K55" s="11">
        <f>I55-J55</f>
        <v>442583</v>
      </c>
      <c r="L55" s="11">
        <f>+L56</f>
        <v>10501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190000</v>
      </c>
      <c r="E56" s="11">
        <f>E57</f>
        <v>190000</v>
      </c>
      <c r="F56" s="11">
        <f>F57</f>
        <v>593000</v>
      </c>
      <c r="G56" s="11">
        <f>G57</f>
        <v>451200</v>
      </c>
      <c r="H56" s="11">
        <f>H57</f>
        <v>451200</v>
      </c>
      <c r="I56" s="11">
        <f>I57</f>
        <v>451200</v>
      </c>
      <c r="J56" s="11">
        <f>J57</f>
        <v>8617</v>
      </c>
      <c r="K56" s="11">
        <f>I56-J56</f>
        <v>442583</v>
      </c>
      <c r="L56" s="11">
        <f>L57</f>
        <v>10501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D58+D59</f>
        <v>190000</v>
      </c>
      <c r="E57" s="11">
        <f>E58+E59</f>
        <v>190000</v>
      </c>
      <c r="F57" s="11">
        <f>F58+F59</f>
        <v>593000</v>
      </c>
      <c r="G57" s="11">
        <f>G58+G59</f>
        <v>451200</v>
      </c>
      <c r="H57" s="11">
        <f>H58+H59</f>
        <v>451200</v>
      </c>
      <c r="I57" s="11">
        <f>I58+I59</f>
        <v>451200</v>
      </c>
      <c r="J57" s="11">
        <f>J58+J59</f>
        <v>8617</v>
      </c>
      <c r="K57" s="11">
        <f>I57-J57</f>
        <v>442583</v>
      </c>
      <c r="L57" s="11">
        <f>L58+L59</f>
        <v>10501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40000</v>
      </c>
      <c r="E58" s="11">
        <v>40000</v>
      </c>
      <c r="F58" s="11">
        <v>133500</v>
      </c>
      <c r="G58" s="11">
        <v>70000</v>
      </c>
      <c r="H58" s="11">
        <v>70000</v>
      </c>
      <c r="I58" s="11">
        <v>70000</v>
      </c>
      <c r="J58" s="11">
        <v>8617</v>
      </c>
      <c r="K58" s="11">
        <f>I58-J58</f>
        <v>61383</v>
      </c>
      <c r="L58" s="11">
        <v>10501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150000</v>
      </c>
      <c r="E59" s="11">
        <v>150000</v>
      </c>
      <c r="F59" s="11">
        <v>459500</v>
      </c>
      <c r="G59" s="11">
        <v>381200</v>
      </c>
      <c r="H59" s="11">
        <v>381200</v>
      </c>
      <c r="I59" s="11">
        <v>381200</v>
      </c>
      <c r="J59" s="11">
        <v>0</v>
      </c>
      <c r="K59" s="11">
        <f>I59-J59</f>
        <v>381200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417046</v>
      </c>
      <c r="K60" s="11">
        <f>I60-J60</f>
        <v>-417046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417046</v>
      </c>
      <c r="K61" s="11">
        <f>I61-J61</f>
        <v>-417046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417046</v>
      </c>
      <c r="K62" s="11">
        <f>I62-J62</f>
        <v>-417046</v>
      </c>
      <c r="L62" s="11"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  <c r="L63" s="9"/>
    </row>
    <row r="64" spans="1:12" x14ac:dyDescent="0.25">
      <c r="A64" s="13" t="s">
        <v>171</v>
      </c>
      <c r="B64" s="13"/>
      <c r="C64" s="13"/>
      <c r="D64" s="13"/>
      <c r="E64" s="13" t="s">
        <v>173</v>
      </c>
      <c r="F64" s="13"/>
      <c r="G64" s="13"/>
      <c r="H64" s="13"/>
      <c r="I64" s="13" t="s">
        <v>175</v>
      </c>
      <c r="J64" s="13"/>
      <c r="K64" s="13"/>
      <c r="L64" s="13"/>
    </row>
    <row r="65" spans="1:12" x14ac:dyDescent="0.25">
      <c r="A65" s="3" t="s">
        <v>172</v>
      </c>
      <c r="B65" s="3"/>
      <c r="C65" s="3"/>
      <c r="D65" s="3"/>
      <c r="E65" s="3" t="s">
        <v>174</v>
      </c>
      <c r="F65" s="3"/>
      <c r="G65" s="3"/>
      <c r="H65" s="3"/>
      <c r="I65" s="3"/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4">
    <mergeCell ref="K6:K10"/>
    <mergeCell ref="L6:L10"/>
    <mergeCell ref="A64:D64"/>
    <mergeCell ref="A65:D65"/>
    <mergeCell ref="E64:H64"/>
    <mergeCell ref="E65:H65"/>
    <mergeCell ref="I64:L64"/>
    <mergeCell ref="I65:L6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2025-08-27T10:15:30Z</dcterms:created>
  <dcterms:modified xsi:type="dcterms:W3CDTF">2025-08-27T10:15:34Z</dcterms:modified>
</cp:coreProperties>
</file>