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3 2024\"/>
    </mc:Choice>
  </mc:AlternateContent>
  <xr:revisionPtr revIDLastSave="0" documentId="8_{F0496C4C-2ACA-45DA-ADCA-1CA7010BC083}" xr6:coauthVersionLast="47" xr6:coauthVersionMax="47" xr10:uidLastSave="{00000000-0000-0000-0000-000000000000}"/>
  <bookViews>
    <workbookView xWindow="-120" yWindow="-120" windowWidth="29040" windowHeight="15720" activeTab="2" xr2:uid="{6C60E422-691F-4EE7-8A3C-953184C7059A}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3" l="1"/>
  <c r="D12" i="3" s="1"/>
  <c r="D11" i="3" s="1"/>
  <c r="E13" i="3"/>
  <c r="E12" i="3" s="1"/>
  <c r="G13" i="3"/>
  <c r="F13" i="3" s="1"/>
  <c r="K13" i="3" s="1"/>
  <c r="H13" i="3"/>
  <c r="H12" i="3" s="1"/>
  <c r="H11" i="3" s="1"/>
  <c r="I13" i="3"/>
  <c r="I12" i="3" s="1"/>
  <c r="I11" i="3" s="1"/>
  <c r="J13" i="3"/>
  <c r="J12" i="3" s="1"/>
  <c r="J11" i="3" s="1"/>
  <c r="F14" i="3"/>
  <c r="K14" i="3" s="1"/>
  <c r="D17" i="3"/>
  <c r="D16" i="3" s="1"/>
  <c r="D15" i="3" s="1"/>
  <c r="E17" i="3"/>
  <c r="E16" i="3" s="1"/>
  <c r="E15" i="3" s="1"/>
  <c r="G17" i="3"/>
  <c r="F17" i="3" s="1"/>
  <c r="K17" i="3" s="1"/>
  <c r="H17" i="3"/>
  <c r="H16" i="3" s="1"/>
  <c r="H15" i="3" s="1"/>
  <c r="I17" i="3"/>
  <c r="I16" i="3" s="1"/>
  <c r="I15" i="3" s="1"/>
  <c r="J17" i="3"/>
  <c r="J16" i="3" s="1"/>
  <c r="J15" i="3" s="1"/>
  <c r="F18" i="3"/>
  <c r="K18" i="3"/>
  <c r="I15" i="2"/>
  <c r="I14" i="2" s="1"/>
  <c r="I13" i="2" s="1"/>
  <c r="I12" i="2" s="1"/>
  <c r="I11" i="2" s="1"/>
  <c r="D16" i="2"/>
  <c r="D15" i="2" s="1"/>
  <c r="D14" i="2" s="1"/>
  <c r="D13" i="2" s="1"/>
  <c r="E16" i="2"/>
  <c r="E15" i="2" s="1"/>
  <c r="E14" i="2" s="1"/>
  <c r="G16" i="2"/>
  <c r="F16" i="2" s="1"/>
  <c r="H16" i="2"/>
  <c r="H15" i="2" s="1"/>
  <c r="H14" i="2" s="1"/>
  <c r="I16" i="2"/>
  <c r="J16" i="2"/>
  <c r="J15" i="2" s="1"/>
  <c r="J14" i="2" s="1"/>
  <c r="J13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I23" i="2"/>
  <c r="I22" i="2" s="1"/>
  <c r="D24" i="2"/>
  <c r="D23" i="2" s="1"/>
  <c r="D22" i="2" s="1"/>
  <c r="E24" i="2"/>
  <c r="G24" i="2"/>
  <c r="F24" i="2" s="1"/>
  <c r="K24" i="2" s="1"/>
  <c r="H24" i="2"/>
  <c r="H23" i="2" s="1"/>
  <c r="H22" i="2" s="1"/>
  <c r="I24" i="2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 s="1"/>
  <c r="F31" i="2"/>
  <c r="K31" i="2"/>
  <c r="D33" i="2"/>
  <c r="D32" i="2" s="1"/>
  <c r="E33" i="2"/>
  <c r="E32" i="2" s="1"/>
  <c r="G33" i="2"/>
  <c r="F33" i="2" s="1"/>
  <c r="K33" i="2" s="1"/>
  <c r="H33" i="2"/>
  <c r="I33" i="2"/>
  <c r="I32" i="2" s="1"/>
  <c r="J33" i="2"/>
  <c r="J32" i="2" s="1"/>
  <c r="F34" i="2"/>
  <c r="K34" i="2"/>
  <c r="F35" i="2"/>
  <c r="K35" i="2"/>
  <c r="F36" i="2"/>
  <c r="K36" i="2" s="1"/>
  <c r="G37" i="2"/>
  <c r="F37" i="2" s="1"/>
  <c r="K37" i="2" s="1"/>
  <c r="J37" i="2"/>
  <c r="D38" i="2"/>
  <c r="D37" i="2" s="1"/>
  <c r="E38" i="2"/>
  <c r="E37" i="2" s="1"/>
  <c r="G38" i="2"/>
  <c r="F38" i="2" s="1"/>
  <c r="K38" i="2" s="1"/>
  <c r="H38" i="2"/>
  <c r="H37" i="2" s="1"/>
  <c r="H32" i="2" s="1"/>
  <c r="I38" i="2"/>
  <c r="I37" i="2" s="1"/>
  <c r="J38" i="2"/>
  <c r="F39" i="2"/>
  <c r="K39" i="2"/>
  <c r="F40" i="2"/>
  <c r="K40" i="2"/>
  <c r="F41" i="2"/>
  <c r="K41" i="2"/>
  <c r="I42" i="2"/>
  <c r="D43" i="2"/>
  <c r="D42" i="2" s="1"/>
  <c r="E43" i="2"/>
  <c r="E42" i="2" s="1"/>
  <c r="G43" i="2"/>
  <c r="F43" i="2" s="1"/>
  <c r="K43" i="2" s="1"/>
  <c r="H43" i="2"/>
  <c r="H42" i="2" s="1"/>
  <c r="I43" i="2"/>
  <c r="J43" i="2"/>
  <c r="J42" i="2" s="1"/>
  <c r="F44" i="2"/>
  <c r="K44" i="2" s="1"/>
  <c r="D48" i="2"/>
  <c r="D47" i="2" s="1"/>
  <c r="D46" i="2" s="1"/>
  <c r="E48" i="2"/>
  <c r="E47" i="2" s="1"/>
  <c r="E46" i="2" s="1"/>
  <c r="G48" i="2"/>
  <c r="G47" i="2" s="1"/>
  <c r="H48" i="2"/>
  <c r="H47" i="2" s="1"/>
  <c r="H46" i="2" s="1"/>
  <c r="H45" i="2" s="1"/>
  <c r="I48" i="2"/>
  <c r="I47" i="2" s="1"/>
  <c r="I46" i="2" s="1"/>
  <c r="I45" i="2" s="1"/>
  <c r="J48" i="2"/>
  <c r="J47" i="2" s="1"/>
  <c r="J46" i="2" s="1"/>
  <c r="F49" i="2"/>
  <c r="K49" i="2"/>
  <c r="D52" i="2"/>
  <c r="D51" i="2" s="1"/>
  <c r="D50" i="2" s="1"/>
  <c r="E52" i="2"/>
  <c r="E51" i="2" s="1"/>
  <c r="E50" i="2" s="1"/>
  <c r="G52" i="2"/>
  <c r="H52" i="2"/>
  <c r="H51" i="2" s="1"/>
  <c r="H50" i="2" s="1"/>
  <c r="I52" i="2"/>
  <c r="I51" i="2" s="1"/>
  <c r="I50" i="2" s="1"/>
  <c r="J52" i="2"/>
  <c r="J51" i="2" s="1"/>
  <c r="F53" i="2"/>
  <c r="K53" i="2"/>
  <c r="D54" i="2"/>
  <c r="E54" i="2"/>
  <c r="F54" i="2"/>
  <c r="G54" i="2"/>
  <c r="H54" i="2"/>
  <c r="I54" i="2"/>
  <c r="J54" i="2"/>
  <c r="K54" i="2"/>
  <c r="F55" i="2"/>
  <c r="K55" i="2"/>
  <c r="F56" i="2"/>
  <c r="K56" i="2" s="1"/>
  <c r="F57" i="2"/>
  <c r="K57" i="2"/>
  <c r="H58" i="2"/>
  <c r="D59" i="2"/>
  <c r="D58" i="2" s="1"/>
  <c r="E59" i="2"/>
  <c r="E58" i="2" s="1"/>
  <c r="G59" i="2"/>
  <c r="H59" i="2"/>
  <c r="I59" i="2"/>
  <c r="I58" i="2" s="1"/>
  <c r="J59" i="2"/>
  <c r="J58" i="2" s="1"/>
  <c r="F60" i="2"/>
  <c r="K60" i="2"/>
  <c r="D63" i="2"/>
  <c r="D62" i="2" s="1"/>
  <c r="D61" i="2" s="1"/>
  <c r="E63" i="2"/>
  <c r="E62" i="2" s="1"/>
  <c r="E61" i="2" s="1"/>
  <c r="F63" i="2"/>
  <c r="K63" i="2" s="1"/>
  <c r="G63" i="2"/>
  <c r="G62" i="2" s="1"/>
  <c r="G61" i="2" s="1"/>
  <c r="F61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 s="1"/>
  <c r="D66" i="2"/>
  <c r="E66" i="2"/>
  <c r="G66" i="2"/>
  <c r="F66" i="2" s="1"/>
  <c r="K66" i="2" s="1"/>
  <c r="H66" i="2"/>
  <c r="I66" i="2"/>
  <c r="J66" i="2"/>
  <c r="F67" i="2"/>
  <c r="K67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 s="1"/>
  <c r="F32" i="1"/>
  <c r="K32" i="1"/>
  <c r="D34" i="1"/>
  <c r="E34" i="1"/>
  <c r="E33" i="1" s="1"/>
  <c r="G34" i="1"/>
  <c r="F34" i="1" s="1"/>
  <c r="K34" i="1" s="1"/>
  <c r="H34" i="1"/>
  <c r="H33" i="1" s="1"/>
  <c r="I34" i="1"/>
  <c r="I33" i="1" s="1"/>
  <c r="J34" i="1"/>
  <c r="J33" i="1" s="1"/>
  <c r="F35" i="1"/>
  <c r="K35" i="1"/>
  <c r="F36" i="1"/>
  <c r="K36" i="1"/>
  <c r="F37" i="1"/>
  <c r="K37" i="1" s="1"/>
  <c r="E38" i="1"/>
  <c r="G38" i="1"/>
  <c r="F38" i="1" s="1"/>
  <c r="K38" i="1" s="1"/>
  <c r="D39" i="1"/>
  <c r="D38" i="1" s="1"/>
  <c r="D33" i="1" s="1"/>
  <c r="E39" i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I43" i="1"/>
  <c r="D44" i="1"/>
  <c r="D43" i="1" s="1"/>
  <c r="E44" i="1"/>
  <c r="E43" i="1" s="1"/>
  <c r="G44" i="1"/>
  <c r="F44" i="1" s="1"/>
  <c r="K44" i="1" s="1"/>
  <c r="H44" i="1"/>
  <c r="H43" i="1" s="1"/>
  <c r="I44" i="1"/>
  <c r="J44" i="1"/>
  <c r="J43" i="1" s="1"/>
  <c r="F45" i="1"/>
  <c r="K45" i="1" s="1"/>
  <c r="D49" i="1"/>
  <c r="D48" i="1" s="1"/>
  <c r="D47" i="1" s="1"/>
  <c r="E49" i="1"/>
  <c r="E48" i="1" s="1"/>
  <c r="E47" i="1" s="1"/>
  <c r="E46" i="1" s="1"/>
  <c r="G49" i="1"/>
  <c r="G48" i="1" s="1"/>
  <c r="H49" i="1"/>
  <c r="H48" i="1" s="1"/>
  <c r="H47" i="1" s="1"/>
  <c r="I49" i="1"/>
  <c r="I48" i="1" s="1"/>
  <c r="I47" i="1" s="1"/>
  <c r="I46" i="1" s="1"/>
  <c r="J49" i="1"/>
  <c r="J48" i="1" s="1"/>
  <c r="J47" i="1" s="1"/>
  <c r="F50" i="1"/>
  <c r="K50" i="1"/>
  <c r="E52" i="1"/>
  <c r="E51" i="1" s="1"/>
  <c r="D53" i="1"/>
  <c r="D52" i="1" s="1"/>
  <c r="D51" i="1" s="1"/>
  <c r="E53" i="1"/>
  <c r="G53" i="1"/>
  <c r="F53" i="1" s="1"/>
  <c r="K53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/>
  <c r="D55" i="1"/>
  <c r="E55" i="1"/>
  <c r="F55" i="1"/>
  <c r="G55" i="1"/>
  <c r="H55" i="1"/>
  <c r="I55" i="1"/>
  <c r="J55" i="1"/>
  <c r="K55" i="1"/>
  <c r="F56" i="1"/>
  <c r="K56" i="1"/>
  <c r="F57" i="1"/>
  <c r="K57" i="1" s="1"/>
  <c r="F58" i="1"/>
  <c r="K58" i="1"/>
  <c r="D60" i="1"/>
  <c r="D59" i="1" s="1"/>
  <c r="E60" i="1"/>
  <c r="E59" i="1" s="1"/>
  <c r="G60" i="1"/>
  <c r="F60" i="1" s="1"/>
  <c r="K60" i="1" s="1"/>
  <c r="H60" i="1"/>
  <c r="H59" i="1" s="1"/>
  <c r="I60" i="1"/>
  <c r="I59" i="1" s="1"/>
  <c r="J60" i="1"/>
  <c r="J59" i="1" s="1"/>
  <c r="F61" i="1"/>
  <c r="K61" i="1"/>
  <c r="F62" i="1"/>
  <c r="K62" i="1"/>
  <c r="I64" i="1"/>
  <c r="I63" i="1" s="1"/>
  <c r="D65" i="1"/>
  <c r="D64" i="1" s="1"/>
  <c r="D63" i="1" s="1"/>
  <c r="E65" i="1"/>
  <c r="E64" i="1" s="1"/>
  <c r="E63" i="1" s="1"/>
  <c r="G65" i="1"/>
  <c r="F65" i="1" s="1"/>
  <c r="K65" i="1" s="1"/>
  <c r="H65" i="1"/>
  <c r="H64" i="1" s="1"/>
  <c r="H63" i="1" s="1"/>
  <c r="I65" i="1"/>
  <c r="J65" i="1"/>
  <c r="J64" i="1" s="1"/>
  <c r="J63" i="1" s="1"/>
  <c r="F66" i="1"/>
  <c r="K66" i="1" s="1"/>
  <c r="F67" i="1"/>
  <c r="K67" i="1"/>
  <c r="F68" i="1"/>
  <c r="K68" i="1"/>
  <c r="D69" i="1"/>
  <c r="E69" i="1"/>
  <c r="F69" i="1"/>
  <c r="G69" i="1"/>
  <c r="H69" i="1"/>
  <c r="I69" i="1"/>
  <c r="J69" i="1"/>
  <c r="K69" i="1"/>
  <c r="F70" i="1"/>
  <c r="K70" i="1"/>
  <c r="E11" i="3" l="1"/>
  <c r="G16" i="3"/>
  <c r="G12" i="3"/>
  <c r="G46" i="2"/>
  <c r="F47" i="2"/>
  <c r="K47" i="2" s="1"/>
  <c r="K61" i="2"/>
  <c r="E23" i="2"/>
  <c r="E22" i="2" s="1"/>
  <c r="J50" i="2"/>
  <c r="J45" i="2" s="1"/>
  <c r="J12" i="2" s="1"/>
  <c r="J11" i="2" s="1"/>
  <c r="F48" i="2"/>
  <c r="K48" i="2" s="1"/>
  <c r="E45" i="2"/>
  <c r="H13" i="2"/>
  <c r="H12" i="2" s="1"/>
  <c r="H11" i="2" s="1"/>
  <c r="F62" i="2"/>
  <c r="K62" i="2" s="1"/>
  <c r="D45" i="2"/>
  <c r="D12" i="2" s="1"/>
  <c r="D11" i="2" s="1"/>
  <c r="K16" i="2"/>
  <c r="F59" i="2"/>
  <c r="K59" i="2" s="1"/>
  <c r="F52" i="2"/>
  <c r="K52" i="2" s="1"/>
  <c r="E13" i="2"/>
  <c r="E12" i="2" s="1"/>
  <c r="E11" i="2" s="1"/>
  <c r="G58" i="2"/>
  <c r="F58" i="2" s="1"/>
  <c r="K58" i="2" s="1"/>
  <c r="G51" i="2"/>
  <c r="G32" i="2"/>
  <c r="F32" i="2" s="1"/>
  <c r="K32" i="2" s="1"/>
  <c r="G42" i="2"/>
  <c r="F42" i="2" s="1"/>
  <c r="K42" i="2" s="1"/>
  <c r="G23" i="2"/>
  <c r="G15" i="2"/>
  <c r="J14" i="1"/>
  <c r="H46" i="1"/>
  <c r="I14" i="1"/>
  <c r="I13" i="1" s="1"/>
  <c r="F48" i="1"/>
  <c r="K48" i="1" s="1"/>
  <c r="G47" i="1"/>
  <c r="H14" i="1"/>
  <c r="H13" i="1" s="1"/>
  <c r="D46" i="1"/>
  <c r="E14" i="1"/>
  <c r="E13" i="1" s="1"/>
  <c r="D14" i="1"/>
  <c r="J46" i="1"/>
  <c r="F49" i="1"/>
  <c r="K49" i="1" s="1"/>
  <c r="G64" i="1"/>
  <c r="G43" i="1"/>
  <c r="F43" i="1" s="1"/>
  <c r="K43" i="1" s="1"/>
  <c r="G59" i="1"/>
  <c r="F59" i="1" s="1"/>
  <c r="K59" i="1" s="1"/>
  <c r="G52" i="1"/>
  <c r="G33" i="1"/>
  <c r="F33" i="1" s="1"/>
  <c r="K33" i="1" s="1"/>
  <c r="G24" i="1"/>
  <c r="G16" i="1"/>
  <c r="F12" i="3" l="1"/>
  <c r="K12" i="3" s="1"/>
  <c r="F16" i="3"/>
  <c r="K16" i="3" s="1"/>
  <c r="G15" i="3"/>
  <c r="F15" i="3" s="1"/>
  <c r="K15" i="3" s="1"/>
  <c r="F15" i="2"/>
  <c r="K15" i="2" s="1"/>
  <c r="G14" i="2"/>
  <c r="F46" i="2"/>
  <c r="K46" i="2" s="1"/>
  <c r="F23" i="2"/>
  <c r="K23" i="2" s="1"/>
  <c r="G22" i="2"/>
  <c r="F22" i="2" s="1"/>
  <c r="K22" i="2" s="1"/>
  <c r="F51" i="2"/>
  <c r="K51" i="2" s="1"/>
  <c r="G50" i="2"/>
  <c r="F50" i="2" s="1"/>
  <c r="K50" i="2" s="1"/>
  <c r="E11" i="1"/>
  <c r="E12" i="1"/>
  <c r="F52" i="1"/>
  <c r="K52" i="1" s="1"/>
  <c r="G51" i="1"/>
  <c r="F51" i="1" s="1"/>
  <c r="K51" i="1" s="1"/>
  <c r="H12" i="1"/>
  <c r="H11" i="1"/>
  <c r="F47" i="1"/>
  <c r="K47" i="1" s="1"/>
  <c r="F64" i="1"/>
  <c r="K64" i="1" s="1"/>
  <c r="G63" i="1"/>
  <c r="F63" i="1" s="1"/>
  <c r="K63" i="1" s="1"/>
  <c r="I11" i="1"/>
  <c r="I12" i="1"/>
  <c r="F16" i="1"/>
  <c r="K16" i="1" s="1"/>
  <c r="G15" i="1"/>
  <c r="F24" i="1"/>
  <c r="K24" i="1" s="1"/>
  <c r="G23" i="1"/>
  <c r="F23" i="1" s="1"/>
  <c r="K23" i="1" s="1"/>
  <c r="D13" i="1"/>
  <c r="J13" i="1"/>
  <c r="G11" i="3" l="1"/>
  <c r="F11" i="3" s="1"/>
  <c r="K11" i="3" s="1"/>
  <c r="G45" i="2"/>
  <c r="F45" i="2" s="1"/>
  <c r="K45" i="2" s="1"/>
  <c r="F14" i="2"/>
  <c r="K14" i="2" s="1"/>
  <c r="G13" i="2"/>
  <c r="F15" i="1"/>
  <c r="K15" i="1" s="1"/>
  <c r="G14" i="1"/>
  <c r="J11" i="1"/>
  <c r="J12" i="1"/>
  <c r="D11" i="1"/>
  <c r="D12" i="1"/>
  <c r="G46" i="1"/>
  <c r="F46" i="1" s="1"/>
  <c r="K46" i="1" s="1"/>
  <c r="F13" i="2" l="1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<sst xmlns="http://schemas.openxmlformats.org/spreadsheetml/2006/main" count="447" uniqueCount="234">
  <si>
    <t>CENTRALIZAT</t>
  </si>
  <si>
    <t xml:space="preserve"> Anexa 12</t>
  </si>
  <si>
    <t>Cont de executie - Venituri - Bugetul local</t>
  </si>
  <si>
    <t>Trimestrul: 3, Anul: 2024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</si>
  <si>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</si>
  <si>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</si>
  <si>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</si>
  <si>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</si>
  <si>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</si>
  <si>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</si>
  <si>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</si>
  <si>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</si>
  <si>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</si>
  <si>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</si>
  <si>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</si>
  <si>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</si>
  <si>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</si>
  <si>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</si>
  <si>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</si>
  <si>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</si>
  <si>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</si>
  <si>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</si>
  <si>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</si>
  <si>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</si>
  <si>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</si>
  <si>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</si>
  <si>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</si>
  <si>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</si>
  <si>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</si>
  <si>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</si>
  <si>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</si>
  <si>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</si>
  <si>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</si>
  <si>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</si>
  <si>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</si>
  <si>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</si>
  <si>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</si>
  <si>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</si>
  <si>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</si>
  <si>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</si>
  <si>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</si>
  <si>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</si>
  <si>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</si>
  <si>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</si>
  <si>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</si>
  <si>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</si>
  <si>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</si>
  <si>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</si>
  <si>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</si>
  <si>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</si>
  <si>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</si>
  <si>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</si>
  <si>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</si>
  <si>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</si>
  <si>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</si>
  <si>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</si>
  <si>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</si>
  <si>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</si>
  <si>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</si>
  <si>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</si>
  <si>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</si>
  <si>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</si>
  <si>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</si>
  <si>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</si>
  <si>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</si>
  <si>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</si>
  <si>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</si>
  <si>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</si>
  <si>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</si>
  <si>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</si>
  <si>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</si>
  <si>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</si>
  <si>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</si>
  <si>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</si>
  <si>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</si>
  <si>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</si>
  <si>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</si>
  <si>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</si>
  <si>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</si>
  <si>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</si>
  <si>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</si>
  <si>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</si>
  <si>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</si>
  <si>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</si>
  <si>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</si>
  <si>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</si>
  <si>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</si>
  <si>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</si>
  <si>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</si>
  <si>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</si>
  <si>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</si>
  <si>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</si>
  <si>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</si>
  <si>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</si>
  <si>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</si>
  <si>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</si>
  <si>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</si>
  <si>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</si>
  <si>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</si>
  <si>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</si>
  <si>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</si>
  <si>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</si>
  <si>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</si>
  <si>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</si>
  <si>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</si>
  <si>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</si>
  <si>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</si>
  <si>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</si>
  <si>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</si>
  <si>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</si>
  <si>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</si>
  <si>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</si>
  <si>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</si>
  <si>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</si>
  <si>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</si>
  <si>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</si>
  <si>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</si>
  <si>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</si>
  <si>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</si>
  <si>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</si>
  <si>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</si>
  <si>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</si>
  <si>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</si>
  <si>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</si>
  <si>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</si>
  <si>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</si>
  <si>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</si>
  <si>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</si>
  <si>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</si>
  <si>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</si>
  <si>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</si>
  <si>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</si>
  <si>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</si>
  <si>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</si>
  <si>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</si>
  <si>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</si>
  <si>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</si>
  <si>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</si>
  <si>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</si>
  <si>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</si>
  <si>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</si>
  <si>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</si>
  <si>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</si>
  <si>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</si>
  <si>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</si>
  <si>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</si>
  <si>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</si>
  <si>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</si>
  <si>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</si>
  <si>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</si>
  <si>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</si>
  <si>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</si>
  <si>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</si>
  <si>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</si>
  <si>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</si>
  <si>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</si>
  <si>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</si>
  <si>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102</t>
  </si>
  <si>
    <t>Venituri din recuperarea cheltuielilor efectuate în cursul procesului de executare silită</t>
  </si>
  <si>
    <t>36.02.14</t>
  </si>
  <si>
    <t>110</t>
  </si>
  <si>
    <t>Alte venituri</t>
  </si>
  <si>
    <t>36.02.50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</si>
  <si>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</si>
  <si>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</si>
  <si>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</si>
  <si>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</si>
  <si>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</si>
  <si>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</si>
  <si>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129</t>
  </si>
  <si>
    <t>Sume din excedentul anului precedent pentru acoperirea golurilor temporare de casa ale sectiunii de functionare</t>
  </si>
  <si>
    <t>40.02.11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</si>
  <si>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</si>
  <si>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</si>
  <si>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</si>
  <si>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</si>
  <si>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</si>
  <si>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</si>
  <si>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</si>
  <si>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</si>
  <si>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</si>
  <si>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</si>
  <si>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</si>
  <si>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</si>
  <si>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</si>
  <si>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</si>
  <si>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</si>
  <si>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</si>
  <si>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</si>
  <si>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</si>
  <si>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</si>
  <si>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</si>
  <si>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</si>
  <si>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240</t>
  </si>
  <si>
    <t>Subventii de la alte administratii (cod. 43.02.01+43.02.04+43.02.07+43.02.08+43.02.20+43.02.21)</t>
  </si>
  <si>
    <t>43.02</t>
  </si>
  <si>
    <t>251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</si>
  <si>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</si>
  <si>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</si>
  <si>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</si>
  <si>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Taragan Vasile</t>
  </si>
  <si>
    <t>CONTABIL,</t>
  </si>
  <si>
    <t>Spinesteanu Cristinel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</si>
  <si>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</si>
  <si>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</si>
  <si>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</si>
  <si>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</si>
  <si>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</si>
  <si>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</si>
  <si>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</si>
  <si>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</si>
  <si>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</si>
  <si>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</si>
  <si>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</si>
  <si>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</si>
  <si>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</si>
  <si>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</si>
  <si>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71</t>
  </si>
  <si>
    <t>86</t>
  </si>
  <si>
    <t>87</t>
  </si>
  <si>
    <t>93</t>
  </si>
  <si>
    <t>97</t>
  </si>
  <si>
    <t>107</t>
  </si>
  <si>
    <t>108</t>
  </si>
  <si>
    <t>112</t>
  </si>
  <si>
    <t>118</t>
  </si>
  <si>
    <t>119</t>
  </si>
  <si>
    <t>120</t>
  </si>
  <si>
    <t>128</t>
  </si>
  <si>
    <t>149</t>
  </si>
  <si>
    <t>157</t>
  </si>
  <si>
    <t>Cont de executie - Venituri - Bugetul local - sectiunea dezvoltare</t>
  </si>
  <si>
    <t>VENITURILE SECŢIUNII DE DEZVOLTARE - TOTAL</t>
  </si>
  <si>
    <t>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</si>
</sst>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ABB97-2916-431E-B9B1-1E977BA68EC6}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D13+D59+D63</f>
        <v>12813300</v>
      </c>
      <c r="E11" s="11">
        <f>E13+E59+E63</f>
        <v>11208000</v>
      </c>
      <c r="F11" s="11">
        <f>G11+H11</f>
        <v>8423512</v>
      </c>
      <c r="G11" s="11">
        <f>G13+G59+G63</f>
        <v>2524839</v>
      </c>
      <c r="H11" s="11">
        <f>H13+H59+H63</f>
        <v>5898673</v>
      </c>
      <c r="I11" s="11">
        <f>I13+I59+I63</f>
        <v>5686041</v>
      </c>
      <c r="J11" s="11">
        <f>J13+J59+J63</f>
        <v>0</v>
      </c>
      <c r="K11" s="11">
        <f>F11-I11-J11</f>
        <v>2737471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2264400</v>
      </c>
      <c r="E12" s="11">
        <f>E13-E34</f>
        <v>1721700</v>
      </c>
      <c r="F12" s="11">
        <f>G12+H12</f>
        <v>4347676</v>
      </c>
      <c r="G12" s="11">
        <f>G13-G34</f>
        <v>2524839</v>
      </c>
      <c r="H12" s="11">
        <f>H13-H34</f>
        <v>1822837</v>
      </c>
      <c r="I12" s="11">
        <f>I13-I34</f>
        <v>1610205</v>
      </c>
      <c r="J12" s="11">
        <f>J13-J34</f>
        <v>0</v>
      </c>
      <c r="K12" s="11">
        <f>F12-I12-J12</f>
        <v>2737471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6248400</v>
      </c>
      <c r="E13" s="11">
        <f>E14+E46</f>
        <v>4824700</v>
      </c>
      <c r="F13" s="11">
        <f>G13+H13</f>
        <v>7415145</v>
      </c>
      <c r="G13" s="11">
        <f>G14+G46</f>
        <v>2524839</v>
      </c>
      <c r="H13" s="11">
        <f>H14+H46</f>
        <v>4890306</v>
      </c>
      <c r="I13" s="11">
        <f>I14+I46</f>
        <v>4677674</v>
      </c>
      <c r="J13" s="11">
        <f>J14+J46</f>
        <v>0</v>
      </c>
      <c r="K13" s="11">
        <f>F13-I13-J13</f>
        <v>2737471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5921500</v>
      </c>
      <c r="E14" s="11">
        <f>E15+E23+E33+E43</f>
        <v>4560500</v>
      </c>
      <c r="F14" s="11">
        <f>G14+H14</f>
        <v>6087266</v>
      </c>
      <c r="G14" s="11">
        <f>G15+G23+G33+G43</f>
        <v>1522287</v>
      </c>
      <c r="H14" s="11">
        <f>H15+H23+H33+H43</f>
        <v>4564979</v>
      </c>
      <c r="I14" s="11">
        <f>I15+I23+I33+I43</f>
        <v>4498118</v>
      </c>
      <c r="J14" s="11">
        <f>J15+J23+J33+J43</f>
        <v>0</v>
      </c>
      <c r="K14" s="11">
        <f>F14-I14-J14</f>
        <v>1589148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1497000</v>
      </c>
      <c r="E15" s="11">
        <f>+E16</f>
        <v>1122800</v>
      </c>
      <c r="F15" s="11">
        <f>G15+H15</f>
        <v>1037030</v>
      </c>
      <c r="G15" s="11">
        <f>+G16</f>
        <v>0</v>
      </c>
      <c r="H15" s="11">
        <f>+H16</f>
        <v>1037030</v>
      </c>
      <c r="I15" s="11">
        <f>+I16</f>
        <v>1037030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1497000</v>
      </c>
      <c r="E16" s="11">
        <f>E17+E19</f>
        <v>1122800</v>
      </c>
      <c r="F16" s="11">
        <f>G16+H16</f>
        <v>1037030</v>
      </c>
      <c r="G16" s="11">
        <f>G17+G19</f>
        <v>0</v>
      </c>
      <c r="H16" s="11">
        <f>H17+H19</f>
        <v>1037030</v>
      </c>
      <c r="I16" s="11">
        <f>I17+I19</f>
        <v>1037030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7485</v>
      </c>
      <c r="G17" s="11">
        <f>+G18</f>
        <v>0</v>
      </c>
      <c r="H17" s="11">
        <f>+H18</f>
        <v>7485</v>
      </c>
      <c r="I17" s="11">
        <f>+I18</f>
        <v>7485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7485</v>
      </c>
      <c r="G18" s="11">
        <v>0</v>
      </c>
      <c r="H18" s="11">
        <v>7485</v>
      </c>
      <c r="I18" s="11">
        <v>7485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1497000</v>
      </c>
      <c r="E19" s="11">
        <f>E20+E21+E22</f>
        <v>1122800</v>
      </c>
      <c r="F19" s="11">
        <f>G19+H19</f>
        <v>1029545</v>
      </c>
      <c r="G19" s="11">
        <f>G20+G21+G22</f>
        <v>0</v>
      </c>
      <c r="H19" s="11">
        <f>H20+H21+H22</f>
        <v>1029545</v>
      </c>
      <c r="I19" s="11">
        <f>I20+I21+I22</f>
        <v>1029545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1016000</v>
      </c>
      <c r="E20" s="11">
        <v>762000</v>
      </c>
      <c r="F20" s="11">
        <f>G20+H20</f>
        <v>648052</v>
      </c>
      <c r="G20" s="11">
        <v>0</v>
      </c>
      <c r="H20" s="11">
        <v>648052</v>
      </c>
      <c r="I20" s="11">
        <v>648052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81000</v>
      </c>
      <c r="E21" s="11">
        <v>60800</v>
      </c>
      <c r="F21" s="11">
        <f>G21+H21</f>
        <v>71780</v>
      </c>
      <c r="G21" s="11">
        <v>0</v>
      </c>
      <c r="H21" s="11">
        <v>71780</v>
      </c>
      <c r="I21" s="11">
        <v>71780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400000</v>
      </c>
      <c r="E22" s="11">
        <v>300000</v>
      </c>
      <c r="F22" s="11">
        <f>G22+H22</f>
        <v>309713</v>
      </c>
      <c r="G22" s="11">
        <v>0</v>
      </c>
      <c r="H22" s="11">
        <v>309713</v>
      </c>
      <c r="I22" s="11">
        <v>309713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343500</v>
      </c>
      <c r="E23" s="11">
        <f>E24</f>
        <v>257600</v>
      </c>
      <c r="F23" s="11">
        <f>G23+H23</f>
        <v>1698024</v>
      </c>
      <c r="G23" s="11">
        <f>G24</f>
        <v>1358591</v>
      </c>
      <c r="H23" s="11">
        <f>H24</f>
        <v>339433</v>
      </c>
      <c r="I23" s="11">
        <f>I24</f>
        <v>298907</v>
      </c>
      <c r="J23" s="11">
        <f>J24</f>
        <v>0</v>
      </c>
      <c r="K23" s="11">
        <f>F23-I23-J23</f>
        <v>1399117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343500</v>
      </c>
      <c r="E24" s="11">
        <f>E25+E28+E32</f>
        <v>257600</v>
      </c>
      <c r="F24" s="11">
        <f>G24+H24</f>
        <v>1698024</v>
      </c>
      <c r="G24" s="11">
        <f>G25+G28+G32</f>
        <v>1358591</v>
      </c>
      <c r="H24" s="11">
        <f>H25+H28+H32</f>
        <v>339433</v>
      </c>
      <c r="I24" s="11">
        <f>I25+I28+I32</f>
        <v>298907</v>
      </c>
      <c r="J24" s="11">
        <f>J25+J28+J32</f>
        <v>0</v>
      </c>
      <c r="K24" s="11">
        <f>F24-I24-J24</f>
        <v>1399117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73000</v>
      </c>
      <c r="E25" s="11">
        <f>E26+E27</f>
        <v>63000</v>
      </c>
      <c r="F25" s="11">
        <f>G25+H25</f>
        <v>174757</v>
      </c>
      <c r="G25" s="11">
        <f>G26+G27</f>
        <v>94960</v>
      </c>
      <c r="H25" s="11">
        <f>H26+H27</f>
        <v>79797</v>
      </c>
      <c r="I25" s="11">
        <f>I26+I27</f>
        <v>69749</v>
      </c>
      <c r="J25" s="11">
        <f>J26+J27</f>
        <v>0</v>
      </c>
      <c r="K25" s="11">
        <f>F25-I25-J25</f>
        <v>105008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31000</v>
      </c>
      <c r="E26" s="11">
        <v>21000</v>
      </c>
      <c r="F26" s="11">
        <f>G26+H26</f>
        <v>128224</v>
      </c>
      <c r="G26" s="11">
        <v>94960</v>
      </c>
      <c r="H26" s="11">
        <v>33264</v>
      </c>
      <c r="I26" s="11">
        <v>23216</v>
      </c>
      <c r="J26" s="11">
        <v>0</v>
      </c>
      <c r="K26" s="11">
        <f>F26-I26-J26</f>
        <v>105008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42000</v>
      </c>
      <c r="E27" s="11">
        <v>42000</v>
      </c>
      <c r="F27" s="11">
        <f>G27+H27</f>
        <v>46533</v>
      </c>
      <c r="G27" s="11">
        <v>0</v>
      </c>
      <c r="H27" s="11">
        <v>46533</v>
      </c>
      <c r="I27" s="11">
        <v>46533</v>
      </c>
      <c r="J27" s="11">
        <v>0</v>
      </c>
      <c r="K27" s="11">
        <f>F27-I27-J27</f>
        <v>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264000</v>
      </c>
      <c r="E28" s="11">
        <f>E29+E30+E31</f>
        <v>188100</v>
      </c>
      <c r="F28" s="11">
        <f>G28+H28</f>
        <v>1514438</v>
      </c>
      <c r="G28" s="11">
        <f>G29+G30+G31</f>
        <v>1256796</v>
      </c>
      <c r="H28" s="11">
        <f>H29+H30+H31</f>
        <v>257642</v>
      </c>
      <c r="I28" s="11">
        <f>I29+I30+I31</f>
        <v>224054</v>
      </c>
      <c r="J28" s="11">
        <f>J29+J30+J31</f>
        <v>0</v>
      </c>
      <c r="K28" s="11">
        <f>F28-I28-J28</f>
        <v>1290384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46500</v>
      </c>
      <c r="E29" s="11">
        <v>29000</v>
      </c>
      <c r="F29" s="11">
        <f>G29+H29</f>
        <v>275220</v>
      </c>
      <c r="G29" s="11">
        <v>226221</v>
      </c>
      <c r="H29" s="11">
        <v>48999</v>
      </c>
      <c r="I29" s="11">
        <v>33946</v>
      </c>
      <c r="J29" s="11">
        <v>0</v>
      </c>
      <c r="K29" s="11">
        <f>F29-I29-J29</f>
        <v>241274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1500</v>
      </c>
      <c r="E30" s="11">
        <v>1500</v>
      </c>
      <c r="F30" s="11">
        <f>G30+H30</f>
        <v>3479</v>
      </c>
      <c r="G30" s="11">
        <v>16</v>
      </c>
      <c r="H30" s="11">
        <v>3463</v>
      </c>
      <c r="I30" s="11">
        <v>3462</v>
      </c>
      <c r="J30" s="11">
        <v>0</v>
      </c>
      <c r="K30" s="11">
        <f>F30-I30-J30</f>
        <v>17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216000</v>
      </c>
      <c r="E31" s="11">
        <v>157600</v>
      </c>
      <c r="F31" s="11">
        <f>G31+H31</f>
        <v>1235739</v>
      </c>
      <c r="G31" s="11">
        <v>1030559</v>
      </c>
      <c r="H31" s="11">
        <v>205180</v>
      </c>
      <c r="I31" s="11">
        <v>186646</v>
      </c>
      <c r="J31" s="11">
        <v>0</v>
      </c>
      <c r="K31" s="11">
        <f>F31-I31-J31</f>
        <v>1049093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6500</v>
      </c>
      <c r="E32" s="11">
        <v>6500</v>
      </c>
      <c r="F32" s="11">
        <f>G32+H32</f>
        <v>8829</v>
      </c>
      <c r="G32" s="11">
        <v>6835</v>
      </c>
      <c r="H32" s="11">
        <v>1994</v>
      </c>
      <c r="I32" s="11">
        <v>5104</v>
      </c>
      <c r="J32" s="11">
        <v>0</v>
      </c>
      <c r="K32" s="11">
        <f>F32-I32-J32</f>
        <v>3725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4080000</v>
      </c>
      <c r="E33" s="11">
        <f>E34+E38</f>
        <v>3179100</v>
      </c>
      <c r="F33" s="11">
        <f>G33+H33</f>
        <v>3351123</v>
      </c>
      <c r="G33" s="11">
        <f>G34+G38</f>
        <v>163696</v>
      </c>
      <c r="H33" s="11">
        <f>H34+H38</f>
        <v>3187427</v>
      </c>
      <c r="I33" s="11">
        <f>I34+I38</f>
        <v>3161092</v>
      </c>
      <c r="J33" s="11">
        <f>J34+J38</f>
        <v>0</v>
      </c>
      <c r="K33" s="11">
        <f>F33-I33-J33</f>
        <v>190031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3984000</v>
      </c>
      <c r="E34" s="11">
        <f>+E35+E36+E37</f>
        <v>3103000</v>
      </c>
      <c r="F34" s="11">
        <f>G34+H34</f>
        <v>3067469</v>
      </c>
      <c r="G34" s="11">
        <f>+G35+G36+G37</f>
        <v>0</v>
      </c>
      <c r="H34" s="11">
        <f>+H35+H36+H37</f>
        <v>3067469</v>
      </c>
      <c r="I34" s="11">
        <f>+I35+I36+I37</f>
        <v>3067469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3207000</v>
      </c>
      <c r="E35" s="11">
        <v>2508000</v>
      </c>
      <c r="F35" s="11">
        <f>G35+H35</f>
        <v>2472469</v>
      </c>
      <c r="G35" s="11">
        <v>0</v>
      </c>
      <c r="H35" s="11">
        <v>2472469</v>
      </c>
      <c r="I35" s="11">
        <v>2472469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33000</v>
      </c>
      <c r="F36" s="11">
        <f>G36+H36</f>
        <v>33000</v>
      </c>
      <c r="G36" s="11">
        <v>0</v>
      </c>
      <c r="H36" s="11">
        <v>33000</v>
      </c>
      <c r="I36" s="11">
        <v>33000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737000</v>
      </c>
      <c r="E37" s="11">
        <v>562000</v>
      </c>
      <c r="F37" s="11">
        <f>G37+H37</f>
        <v>562000</v>
      </c>
      <c r="G37" s="11">
        <v>0</v>
      </c>
      <c r="H37" s="11">
        <v>562000</v>
      </c>
      <c r="I37" s="11">
        <v>562000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96000</v>
      </c>
      <c r="E38" s="11">
        <f>E39+E42</f>
        <v>76100</v>
      </c>
      <c r="F38" s="11">
        <f>G38+H38</f>
        <v>283654</v>
      </c>
      <c r="G38" s="11">
        <f>G39+G42</f>
        <v>163696</v>
      </c>
      <c r="H38" s="11">
        <f>H39+H42</f>
        <v>119958</v>
      </c>
      <c r="I38" s="11">
        <f>I39+I42</f>
        <v>93623</v>
      </c>
      <c r="J38" s="11">
        <f>J39+J42</f>
        <v>0</v>
      </c>
      <c r="K38" s="11">
        <f>F38-I38-J38</f>
        <v>190031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95500</v>
      </c>
      <c r="E39" s="11">
        <f>E40+E41</f>
        <v>76100</v>
      </c>
      <c r="F39" s="11">
        <f>G39+H39</f>
        <v>283654</v>
      </c>
      <c r="G39" s="11">
        <f>G40+G41</f>
        <v>163696</v>
      </c>
      <c r="H39" s="11">
        <f>H40+H41</f>
        <v>119958</v>
      </c>
      <c r="I39" s="11">
        <f>I40+I41</f>
        <v>93623</v>
      </c>
      <c r="J39" s="11">
        <f>J40+J41</f>
        <v>0</v>
      </c>
      <c r="K39" s="11">
        <f>F39-I39-J39</f>
        <v>190031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86000</v>
      </c>
      <c r="E40" s="11">
        <v>67100</v>
      </c>
      <c r="F40" s="11">
        <f>G40+H40</f>
        <v>254002</v>
      </c>
      <c r="G40" s="11">
        <v>154889</v>
      </c>
      <c r="H40" s="11">
        <v>99113</v>
      </c>
      <c r="I40" s="11">
        <v>76998</v>
      </c>
      <c r="J40" s="11">
        <v>0</v>
      </c>
      <c r="K40" s="11">
        <f>F40-I40-J40</f>
        <v>177004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9500</v>
      </c>
      <c r="E41" s="11">
        <v>9000</v>
      </c>
      <c r="F41" s="11">
        <f>G41+H41</f>
        <v>29652</v>
      </c>
      <c r="G41" s="11">
        <v>8807</v>
      </c>
      <c r="H41" s="11">
        <v>20845</v>
      </c>
      <c r="I41" s="11">
        <v>16625</v>
      </c>
      <c r="J41" s="11">
        <v>0</v>
      </c>
      <c r="K41" s="11">
        <f>F41-I41-J41</f>
        <v>13027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500</v>
      </c>
      <c r="E42" s="11">
        <v>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</v>
      </c>
      <c r="E43" s="11">
        <f>E44</f>
        <v>1000</v>
      </c>
      <c r="F43" s="11">
        <f>G43+H43</f>
        <v>1089</v>
      </c>
      <c r="G43" s="11">
        <f>G44</f>
        <v>0</v>
      </c>
      <c r="H43" s="11">
        <f>H44</f>
        <v>1089</v>
      </c>
      <c r="I43" s="11">
        <f>I44</f>
        <v>1089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</v>
      </c>
      <c r="E44" s="11">
        <f>E45</f>
        <v>1000</v>
      </c>
      <c r="F44" s="11">
        <f>G44+H44</f>
        <v>1089</v>
      </c>
      <c r="G44" s="11">
        <f>G45</f>
        <v>0</v>
      </c>
      <c r="H44" s="11">
        <f>H45</f>
        <v>1089</v>
      </c>
      <c r="I44" s="11">
        <f>I45</f>
        <v>1089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</v>
      </c>
      <c r="E45" s="11">
        <v>1000</v>
      </c>
      <c r="F45" s="11">
        <f>G45+H45</f>
        <v>1089</v>
      </c>
      <c r="G45" s="11">
        <v>0</v>
      </c>
      <c r="H45" s="11">
        <v>1089</v>
      </c>
      <c r="I45" s="11">
        <v>1089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326900</v>
      </c>
      <c r="E46" s="11">
        <f>E47+E51</f>
        <v>264200</v>
      </c>
      <c r="F46" s="11">
        <f>G46+H46</f>
        <v>1327879</v>
      </c>
      <c r="G46" s="11">
        <f>G47+G51</f>
        <v>1002552</v>
      </c>
      <c r="H46" s="11">
        <f>H47+H51</f>
        <v>325327</v>
      </c>
      <c r="I46" s="11">
        <f>I47+I51</f>
        <v>179556</v>
      </c>
      <c r="J46" s="11">
        <f>J47+J51</f>
        <v>0</v>
      </c>
      <c r="K46" s="11">
        <f>F46-I46-J46</f>
        <v>1148323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34600</v>
      </c>
      <c r="E47" s="11">
        <f>E48</f>
        <v>28700</v>
      </c>
      <c r="F47" s="11">
        <f>G47+H47</f>
        <v>106299</v>
      </c>
      <c r="G47" s="11">
        <f>G48</f>
        <v>43870</v>
      </c>
      <c r="H47" s="11">
        <f>H48</f>
        <v>62429</v>
      </c>
      <c r="I47" s="11">
        <f>I48</f>
        <v>29493</v>
      </c>
      <c r="J47" s="11">
        <f>J48</f>
        <v>0</v>
      </c>
      <c r="K47" s="11">
        <f>F47-I47-J47</f>
        <v>76806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34600</v>
      </c>
      <c r="E48" s="11">
        <f>+E49</f>
        <v>28700</v>
      </c>
      <c r="F48" s="11">
        <f>G48+H48</f>
        <v>106299</v>
      </c>
      <c r="G48" s="11">
        <f>+G49</f>
        <v>43870</v>
      </c>
      <c r="H48" s="11">
        <f>+H49</f>
        <v>62429</v>
      </c>
      <c r="I48" s="11">
        <f>+I49</f>
        <v>29493</v>
      </c>
      <c r="J48" s="11">
        <f>+J49</f>
        <v>0</v>
      </c>
      <c r="K48" s="11">
        <f>F48-I48-J48</f>
        <v>76806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34600</v>
      </c>
      <c r="E49" s="11">
        <f>+E50</f>
        <v>28700</v>
      </c>
      <c r="F49" s="11">
        <f>G49+H49</f>
        <v>106299</v>
      </c>
      <c r="G49" s="11">
        <f>+G50</f>
        <v>43870</v>
      </c>
      <c r="H49" s="11">
        <f>+H50</f>
        <v>62429</v>
      </c>
      <c r="I49" s="11">
        <f>+I50</f>
        <v>29493</v>
      </c>
      <c r="J49" s="11">
        <f>+J50</f>
        <v>0</v>
      </c>
      <c r="K49" s="11">
        <f>F49-I49-J49</f>
        <v>76806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34600</v>
      </c>
      <c r="E50" s="11">
        <v>28700</v>
      </c>
      <c r="F50" s="11">
        <f>G50+H50</f>
        <v>106299</v>
      </c>
      <c r="G50" s="11">
        <v>43870</v>
      </c>
      <c r="H50" s="11">
        <v>62429</v>
      </c>
      <c r="I50" s="11">
        <v>29493</v>
      </c>
      <c r="J50" s="11">
        <v>0</v>
      </c>
      <c r="K50" s="11">
        <f>F50-I50-J50</f>
        <v>76806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+D52+D55</f>
        <v>292300</v>
      </c>
      <c r="E51" s="11">
        <f>+E52+E55</f>
        <v>235500</v>
      </c>
      <c r="F51" s="11">
        <f>G51+H51</f>
        <v>1221580</v>
      </c>
      <c r="G51" s="11">
        <f>+G52+G55</f>
        <v>958682</v>
      </c>
      <c r="H51" s="11">
        <f>+H52+H55</f>
        <v>262898</v>
      </c>
      <c r="I51" s="11">
        <f>+I52+I55</f>
        <v>150063</v>
      </c>
      <c r="J51" s="11">
        <f>+J52+J55</f>
        <v>0</v>
      </c>
      <c r="K51" s="11">
        <f>F51-I51-J51</f>
        <v>1071517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90800</v>
      </c>
      <c r="E52" s="11">
        <f>E53</f>
        <v>64000</v>
      </c>
      <c r="F52" s="11">
        <f>G52+H52</f>
        <v>902797</v>
      </c>
      <c r="G52" s="11">
        <f>G53</f>
        <v>798848</v>
      </c>
      <c r="H52" s="11">
        <f>H53</f>
        <v>103949</v>
      </c>
      <c r="I52" s="11">
        <f>I53</f>
        <v>51959</v>
      </c>
      <c r="J52" s="11">
        <f>J53</f>
        <v>0</v>
      </c>
      <c r="K52" s="11">
        <f>F52-I52-J52</f>
        <v>850838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90800</v>
      </c>
      <c r="E53" s="11">
        <f>E54</f>
        <v>64000</v>
      </c>
      <c r="F53" s="11">
        <f>G53+H53</f>
        <v>902797</v>
      </c>
      <c r="G53" s="11">
        <f>G54</f>
        <v>798848</v>
      </c>
      <c r="H53" s="11">
        <f>H54</f>
        <v>103949</v>
      </c>
      <c r="I53" s="11">
        <f>I54</f>
        <v>51959</v>
      </c>
      <c r="J53" s="11">
        <f>J54</f>
        <v>0</v>
      </c>
      <c r="K53" s="11">
        <f>F53-I53-J53</f>
        <v>850838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90800</v>
      </c>
      <c r="E54" s="11">
        <v>64000</v>
      </c>
      <c r="F54" s="11">
        <f>G54+H54</f>
        <v>902797</v>
      </c>
      <c r="G54" s="11">
        <v>798848</v>
      </c>
      <c r="H54" s="11">
        <v>103949</v>
      </c>
      <c r="I54" s="11">
        <v>51959</v>
      </c>
      <c r="J54" s="11">
        <v>0</v>
      </c>
      <c r="K54" s="11">
        <f>F54-I54-J54</f>
        <v>850838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+D56+D57+D58</f>
        <v>201500</v>
      </c>
      <c r="E55" s="11">
        <f>+E56+E57+E58</f>
        <v>171500</v>
      </c>
      <c r="F55" s="11">
        <f>G55+H55</f>
        <v>318783</v>
      </c>
      <c r="G55" s="11">
        <f>+G56+G57+G58</f>
        <v>159834</v>
      </c>
      <c r="H55" s="11">
        <f>+H56+H57+H58</f>
        <v>158949</v>
      </c>
      <c r="I55" s="11">
        <f>+I56+I57+I58</f>
        <v>98104</v>
      </c>
      <c r="J55" s="11">
        <f>+J56+J57+J58</f>
        <v>0</v>
      </c>
      <c r="K55" s="11">
        <f>F55-I55-J55</f>
        <v>220679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123500</v>
      </c>
      <c r="E56" s="11">
        <v>94000</v>
      </c>
      <c r="F56" s="11">
        <f>G56+H56</f>
        <v>309206</v>
      </c>
      <c r="G56" s="11">
        <v>152714</v>
      </c>
      <c r="H56" s="11">
        <v>156492</v>
      </c>
      <c r="I56" s="11">
        <v>96985</v>
      </c>
      <c r="J56" s="11">
        <v>0</v>
      </c>
      <c r="K56" s="11">
        <f>F56-I56-J56</f>
        <v>212221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1000</v>
      </c>
      <c r="E57" s="11">
        <v>500</v>
      </c>
      <c r="F57" s="11">
        <f>G57+H57</f>
        <v>9051</v>
      </c>
      <c r="G57" s="11">
        <v>7120</v>
      </c>
      <c r="H57" s="11">
        <v>1931</v>
      </c>
      <c r="I57" s="11">
        <v>593</v>
      </c>
      <c r="J57" s="11">
        <v>0</v>
      </c>
      <c r="K57" s="11">
        <f>F57-I57-J57</f>
        <v>8458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77000</v>
      </c>
      <c r="E58" s="11">
        <v>77000</v>
      </c>
      <c r="F58" s="11">
        <f>G58+H58</f>
        <v>526</v>
      </c>
      <c r="G58" s="11">
        <v>0</v>
      </c>
      <c r="H58" s="11">
        <v>526</v>
      </c>
      <c r="I58" s="11">
        <v>526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873100</v>
      </c>
      <c r="E59" s="11">
        <f>E60</f>
        <v>973400</v>
      </c>
      <c r="F59" s="11">
        <f>G59+H59</f>
        <v>591219</v>
      </c>
      <c r="G59" s="11">
        <f>G60</f>
        <v>0</v>
      </c>
      <c r="H59" s="11">
        <f>H60</f>
        <v>591219</v>
      </c>
      <c r="I59" s="11">
        <f>I60</f>
        <v>591219</v>
      </c>
      <c r="J59" s="11">
        <f>J60</f>
        <v>0</v>
      </c>
      <c r="K59" s="11">
        <f>F59-I59-J59</f>
        <v>0</v>
      </c>
    </row>
    <row r="60" spans="1:11" s="6" customFormat="1" ht="43.5" x14ac:dyDescent="0.25">
      <c r="A60" s="10" t="s">
        <v>166</v>
      </c>
      <c r="B60" s="10" t="s">
        <v>167</v>
      </c>
      <c r="C60" s="10" t="s">
        <v>168</v>
      </c>
      <c r="D60" s="11">
        <f>+D61+D62</f>
        <v>873100</v>
      </c>
      <c r="E60" s="11">
        <f>+E61+E62</f>
        <v>973400</v>
      </c>
      <c r="F60" s="11">
        <f>G60+H60</f>
        <v>591219</v>
      </c>
      <c r="G60" s="11">
        <f>+G61+G62</f>
        <v>0</v>
      </c>
      <c r="H60" s="11">
        <f>+H61+H62</f>
        <v>591219</v>
      </c>
      <c r="I60" s="11">
        <f>+I61+I62</f>
        <v>591219</v>
      </c>
      <c r="J60" s="11">
        <f>+J61+J62</f>
        <v>0</v>
      </c>
      <c r="K60" s="11">
        <f>F60-I60-J60</f>
        <v>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156800</v>
      </c>
      <c r="E61" s="11">
        <v>309900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716300</v>
      </c>
      <c r="E62" s="11">
        <v>663500</v>
      </c>
      <c r="F62" s="11">
        <f>G62+H62</f>
        <v>591219</v>
      </c>
      <c r="G62" s="11">
        <v>0</v>
      </c>
      <c r="H62" s="11">
        <v>591219</v>
      </c>
      <c r="I62" s="11">
        <v>591219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f>D64</f>
        <v>5691800</v>
      </c>
      <c r="E63" s="11">
        <f>E64</f>
        <v>5409900</v>
      </c>
      <c r="F63" s="11">
        <f>G63+H63</f>
        <v>417148</v>
      </c>
      <c r="G63" s="11">
        <f>G64</f>
        <v>0</v>
      </c>
      <c r="H63" s="11">
        <f>H64</f>
        <v>417148</v>
      </c>
      <c r="I63" s="11">
        <f>I64</f>
        <v>417148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D65+D69</f>
        <v>5691800</v>
      </c>
      <c r="E64" s="11">
        <f>E65+E69</f>
        <v>5409900</v>
      </c>
      <c r="F64" s="11">
        <f>G64+H64</f>
        <v>417148</v>
      </c>
      <c r="G64" s="11">
        <f>G65+G69</f>
        <v>0</v>
      </c>
      <c r="H64" s="11">
        <f>H65+H69</f>
        <v>417148</v>
      </c>
      <c r="I64" s="11">
        <f>I65+I69</f>
        <v>417148</v>
      </c>
      <c r="J64" s="11">
        <f>J65+J69</f>
        <v>0</v>
      </c>
      <c r="K64" s="11">
        <f>F64-I64-J64</f>
        <v>0</v>
      </c>
    </row>
    <row r="65" spans="1:12" s="6" customFormat="1" ht="96" x14ac:dyDescent="0.25">
      <c r="A65" s="10" t="s">
        <v>181</v>
      </c>
      <c r="B65" s="10" t="s">
        <v>182</v>
      </c>
      <c r="C65" s="10" t="s">
        <v>183</v>
      </c>
      <c r="D65" s="11">
        <f>+D66+D67+D68</f>
        <v>5531800</v>
      </c>
      <c r="E65" s="11">
        <f>+E66+E67+E68</f>
        <v>5249900</v>
      </c>
      <c r="F65" s="11">
        <f>G65+H65</f>
        <v>398566</v>
      </c>
      <c r="G65" s="11">
        <f>+G66+G67+G68</f>
        <v>0</v>
      </c>
      <c r="H65" s="11">
        <f>+H66+H67+H68</f>
        <v>398566</v>
      </c>
      <c r="I65" s="11">
        <f>+I66+I67+I68</f>
        <v>398566</v>
      </c>
      <c r="J65" s="11">
        <f>+J66+J67+J68</f>
        <v>0</v>
      </c>
      <c r="K65" s="11">
        <f>F65-I65-J65</f>
        <v>0</v>
      </c>
    </row>
    <row r="66" spans="1:12" s="6" customFormat="1" ht="43.5" x14ac:dyDescent="0.25">
      <c r="A66" s="10" t="s">
        <v>184</v>
      </c>
      <c r="B66" s="10" t="s">
        <v>185</v>
      </c>
      <c r="C66" s="10" t="s">
        <v>186</v>
      </c>
      <c r="D66" s="11">
        <v>313500</v>
      </c>
      <c r="E66" s="11">
        <v>50300</v>
      </c>
      <c r="F66" s="11">
        <f>G66+H66</f>
        <v>48832</v>
      </c>
      <c r="G66" s="11">
        <v>0</v>
      </c>
      <c r="H66" s="11">
        <v>48832</v>
      </c>
      <c r="I66" s="11">
        <v>48832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75000</v>
      </c>
      <c r="E67" s="11">
        <v>56300</v>
      </c>
      <c r="F67" s="11">
        <f>G67+H67</f>
        <v>58569</v>
      </c>
      <c r="G67" s="11">
        <v>0</v>
      </c>
      <c r="H67" s="11">
        <v>58569</v>
      </c>
      <c r="I67" s="11">
        <v>58569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5143300</v>
      </c>
      <c r="E68" s="11">
        <v>5143300</v>
      </c>
      <c r="F68" s="11">
        <f>G68+H68</f>
        <v>291165</v>
      </c>
      <c r="G68" s="11">
        <v>0</v>
      </c>
      <c r="H68" s="11">
        <v>291165</v>
      </c>
      <c r="I68" s="11">
        <v>291165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f>+D70</f>
        <v>160000</v>
      </c>
      <c r="E69" s="11">
        <f>+E70</f>
        <v>160000</v>
      </c>
      <c r="F69" s="11">
        <f>G69+H69</f>
        <v>18582</v>
      </c>
      <c r="G69" s="11">
        <f>+G70</f>
        <v>0</v>
      </c>
      <c r="H69" s="11">
        <f>+H70</f>
        <v>18582</v>
      </c>
      <c r="I69" s="11">
        <f>+I70</f>
        <v>18582</v>
      </c>
      <c r="J69" s="11">
        <f>+J70</f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160000</v>
      </c>
      <c r="E70" s="11">
        <v>160000</v>
      </c>
      <c r="F70" s="11">
        <f>G70+H70</f>
        <v>18582</v>
      </c>
      <c r="G70" s="11">
        <v>0</v>
      </c>
      <c r="H70" s="11">
        <v>18582</v>
      </c>
      <c r="I70" s="11">
        <v>18582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199</v>
      </c>
      <c r="B72" s="13"/>
      <c r="C72" s="13"/>
      <c r="D72" s="13"/>
      <c r="E72" s="13" t="s">
        <v>201</v>
      </c>
      <c r="F72" s="13"/>
      <c r="G72" s="13"/>
      <c r="H72" s="13"/>
      <c r="I72" s="13" t="s">
        <v>203</v>
      </c>
      <c r="J72" s="13"/>
      <c r="K72" s="13"/>
      <c r="L72" s="13"/>
    </row>
    <row r="73" spans="1:12" x14ac:dyDescent="0.25">
      <c r="A73" s="3" t="s">
        <v>200</v>
      </c>
      <c r="B73" s="3"/>
      <c r="C73" s="3"/>
      <c r="D73" s="3"/>
      <c r="E73" s="3" t="s">
        <v>202</v>
      </c>
      <c r="F73" s="3"/>
      <c r="G73" s="3"/>
      <c r="H73" s="3"/>
      <c r="I73" s="3"/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2">
    <mergeCell ref="A72:D72"/>
    <mergeCell ref="A73:D73"/>
    <mergeCell ref="E72:H72"/>
    <mergeCell ref="E73:H73"/>
    <mergeCell ref="I72:L72"/>
    <mergeCell ref="I73:L7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EAAF4-D723-4292-B1FB-0A949FFD6D4A}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205</v>
      </c>
      <c r="C11" s="10" t="s">
        <v>21</v>
      </c>
      <c r="D11" s="11">
        <f>D12+D58+D61</f>
        <v>6953700</v>
      </c>
      <c r="E11" s="11">
        <f>E12+E58+E61</f>
        <v>5401200</v>
      </c>
      <c r="F11" s="11">
        <f>G11+H11</f>
        <v>7541128</v>
      </c>
      <c r="G11" s="11">
        <f>G12+G58+G61</f>
        <v>2524839</v>
      </c>
      <c r="H11" s="11">
        <f>H12+H58+H61</f>
        <v>5016289</v>
      </c>
      <c r="I11" s="11">
        <f>I12+I58+I61</f>
        <v>4803657</v>
      </c>
      <c r="J11" s="11">
        <f>J12+J58+J61</f>
        <v>0</v>
      </c>
      <c r="K11" s="11">
        <f>F11-I11-J11</f>
        <v>2737471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6248400</v>
      </c>
      <c r="E12" s="11">
        <f>E13+E45</f>
        <v>4824700</v>
      </c>
      <c r="F12" s="11">
        <f>G12+H12</f>
        <v>7415145</v>
      </c>
      <c r="G12" s="11">
        <f>G13+G45</f>
        <v>2524839</v>
      </c>
      <c r="H12" s="11">
        <f>H13+H45</f>
        <v>4890306</v>
      </c>
      <c r="I12" s="11">
        <f>I13+I45</f>
        <v>4677674</v>
      </c>
      <c r="J12" s="11">
        <f>J13+J45</f>
        <v>0</v>
      </c>
      <c r="K12" s="11">
        <f>F12-I12-J12</f>
        <v>2737471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5921500</v>
      </c>
      <c r="E13" s="11">
        <f>E14+E22+E32+E42</f>
        <v>4560500</v>
      </c>
      <c r="F13" s="11">
        <f>G13+H13</f>
        <v>6087266</v>
      </c>
      <c r="G13" s="11">
        <f>G14+G22+G32+G42</f>
        <v>1522287</v>
      </c>
      <c r="H13" s="11">
        <f>H14+H22+H32+H42</f>
        <v>4564979</v>
      </c>
      <c r="I13" s="11">
        <f>I14+I22+I32+I42</f>
        <v>4498118</v>
      </c>
      <c r="J13" s="11">
        <f>J14+J22+J32+J42</f>
        <v>0</v>
      </c>
      <c r="K13" s="11">
        <f>F13-I13-J13</f>
        <v>1589148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1497000</v>
      </c>
      <c r="E14" s="11">
        <f>+E15</f>
        <v>1122800</v>
      </c>
      <c r="F14" s="11">
        <f>G14+H14</f>
        <v>1037030</v>
      </c>
      <c r="G14" s="11">
        <f>+G15</f>
        <v>0</v>
      </c>
      <c r="H14" s="11">
        <f>+H15</f>
        <v>1037030</v>
      </c>
      <c r="I14" s="11">
        <f>+I15</f>
        <v>1037030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206</v>
      </c>
      <c r="B15" s="10" t="s">
        <v>35</v>
      </c>
      <c r="C15" s="10" t="s">
        <v>36</v>
      </c>
      <c r="D15" s="11">
        <f>D16+D18</f>
        <v>1497000</v>
      </c>
      <c r="E15" s="11">
        <f>E16+E18</f>
        <v>1122800</v>
      </c>
      <c r="F15" s="11">
        <f>G15+H15</f>
        <v>1037030</v>
      </c>
      <c r="G15" s="11">
        <f>G16+G18</f>
        <v>0</v>
      </c>
      <c r="H15" s="11">
        <f>H16+H18</f>
        <v>1037030</v>
      </c>
      <c r="I15" s="11">
        <f>I16+I18</f>
        <v>1037030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7485</v>
      </c>
      <c r="G16" s="11">
        <f>+G17</f>
        <v>0</v>
      </c>
      <c r="H16" s="11">
        <f>+H17</f>
        <v>7485</v>
      </c>
      <c r="I16" s="11">
        <f>+I17</f>
        <v>7485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207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7485</v>
      </c>
      <c r="G17" s="11">
        <v>0</v>
      </c>
      <c r="H17" s="11">
        <v>7485</v>
      </c>
      <c r="I17" s="11">
        <v>7485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1497000</v>
      </c>
      <c r="E18" s="11">
        <f>E19+E20+E21</f>
        <v>1122800</v>
      </c>
      <c r="F18" s="11">
        <f>G18+H18</f>
        <v>1029545</v>
      </c>
      <c r="G18" s="11">
        <f>G19+G20+G21</f>
        <v>0</v>
      </c>
      <c r="H18" s="11">
        <f>H19+H20+H21</f>
        <v>1029545</v>
      </c>
      <c r="I18" s="11">
        <f>I19+I20+I21</f>
        <v>1029545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1016000</v>
      </c>
      <c r="E19" s="11">
        <v>762000</v>
      </c>
      <c r="F19" s="11">
        <f>G19+H19</f>
        <v>648052</v>
      </c>
      <c r="G19" s="11">
        <v>0</v>
      </c>
      <c r="H19" s="11">
        <v>648052</v>
      </c>
      <c r="I19" s="11">
        <v>648052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81000</v>
      </c>
      <c r="E20" s="11">
        <v>60800</v>
      </c>
      <c r="F20" s="11">
        <f>G20+H20</f>
        <v>71780</v>
      </c>
      <c r="G20" s="11">
        <v>0</v>
      </c>
      <c r="H20" s="11">
        <v>71780</v>
      </c>
      <c r="I20" s="11">
        <v>71780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400000</v>
      </c>
      <c r="E21" s="11">
        <v>300000</v>
      </c>
      <c r="F21" s="11">
        <f>G21+H21</f>
        <v>309713</v>
      </c>
      <c r="G21" s="11">
        <v>0</v>
      </c>
      <c r="H21" s="11">
        <v>309713</v>
      </c>
      <c r="I21" s="11">
        <v>309713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208</v>
      </c>
      <c r="B22" s="10" t="s">
        <v>56</v>
      </c>
      <c r="C22" s="10" t="s">
        <v>57</v>
      </c>
      <c r="D22" s="11">
        <f>D23</f>
        <v>343500</v>
      </c>
      <c r="E22" s="11">
        <f>E23</f>
        <v>257600</v>
      </c>
      <c r="F22" s="11">
        <f>G22+H22</f>
        <v>1698024</v>
      </c>
      <c r="G22" s="11">
        <f>G23</f>
        <v>1358591</v>
      </c>
      <c r="H22" s="11">
        <f>H23</f>
        <v>339433</v>
      </c>
      <c r="I22" s="11">
        <f>I23</f>
        <v>298907</v>
      </c>
      <c r="J22" s="11">
        <f>J23</f>
        <v>0</v>
      </c>
      <c r="K22" s="11">
        <f>F22-I22-J22</f>
        <v>1399117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343500</v>
      </c>
      <c r="E23" s="11">
        <f>E24+E27+E31</f>
        <v>257600</v>
      </c>
      <c r="F23" s="11">
        <f>G23+H23</f>
        <v>1698024</v>
      </c>
      <c r="G23" s="11">
        <f>G24+G27+G31</f>
        <v>1358591</v>
      </c>
      <c r="H23" s="11">
        <f>H24+H27+H31</f>
        <v>339433</v>
      </c>
      <c r="I23" s="11">
        <f>I24+I27+I31</f>
        <v>298907</v>
      </c>
      <c r="J23" s="11">
        <f>J24+J27+J31</f>
        <v>0</v>
      </c>
      <c r="K23" s="11">
        <f>F23-I23-J23</f>
        <v>1399117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73000</v>
      </c>
      <c r="E24" s="11">
        <f>E25+E26</f>
        <v>63000</v>
      </c>
      <c r="F24" s="11">
        <f>G24+H24</f>
        <v>174757</v>
      </c>
      <c r="G24" s="11">
        <f>G25+G26</f>
        <v>94960</v>
      </c>
      <c r="H24" s="11">
        <f>H25+H26</f>
        <v>79797</v>
      </c>
      <c r="I24" s="11">
        <f>I25+I26</f>
        <v>69749</v>
      </c>
      <c r="J24" s="11">
        <f>J25+J26</f>
        <v>0</v>
      </c>
      <c r="K24" s="11">
        <f>F24-I24-J24</f>
        <v>105008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31000</v>
      </c>
      <c r="E25" s="11">
        <v>21000</v>
      </c>
      <c r="F25" s="11">
        <f>G25+H25</f>
        <v>128224</v>
      </c>
      <c r="G25" s="11">
        <v>94960</v>
      </c>
      <c r="H25" s="11">
        <v>33264</v>
      </c>
      <c r="I25" s="11">
        <v>23216</v>
      </c>
      <c r="J25" s="11">
        <v>0</v>
      </c>
      <c r="K25" s="11">
        <f>F25-I25-J25</f>
        <v>105008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42000</v>
      </c>
      <c r="E26" s="11">
        <v>42000</v>
      </c>
      <c r="F26" s="11">
        <f>G26+H26</f>
        <v>46533</v>
      </c>
      <c r="G26" s="11">
        <v>0</v>
      </c>
      <c r="H26" s="11">
        <v>46533</v>
      </c>
      <c r="I26" s="11">
        <v>46533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264000</v>
      </c>
      <c r="E27" s="11">
        <f>E28+E29+E30</f>
        <v>188100</v>
      </c>
      <c r="F27" s="11">
        <f>G27+H27</f>
        <v>1514438</v>
      </c>
      <c r="G27" s="11">
        <f>G28+G29+G30</f>
        <v>1256796</v>
      </c>
      <c r="H27" s="11">
        <f>H28+H29+H30</f>
        <v>257642</v>
      </c>
      <c r="I27" s="11">
        <f>I28+I29+I30</f>
        <v>224054</v>
      </c>
      <c r="J27" s="11">
        <f>J28+J29+J30</f>
        <v>0</v>
      </c>
      <c r="K27" s="11">
        <f>F27-I27-J27</f>
        <v>1290384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46500</v>
      </c>
      <c r="E28" s="11">
        <v>29000</v>
      </c>
      <c r="F28" s="11">
        <f>G28+H28</f>
        <v>275220</v>
      </c>
      <c r="G28" s="11">
        <v>226221</v>
      </c>
      <c r="H28" s="11">
        <v>48999</v>
      </c>
      <c r="I28" s="11">
        <v>33946</v>
      </c>
      <c r="J28" s="11">
        <v>0</v>
      </c>
      <c r="K28" s="11">
        <f>F28-I28-J28</f>
        <v>241274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1500</v>
      </c>
      <c r="E29" s="11">
        <v>1500</v>
      </c>
      <c r="F29" s="11">
        <f>G29+H29</f>
        <v>3479</v>
      </c>
      <c r="G29" s="11">
        <v>16</v>
      </c>
      <c r="H29" s="11">
        <v>3463</v>
      </c>
      <c r="I29" s="11">
        <v>3462</v>
      </c>
      <c r="J29" s="11">
        <v>0</v>
      </c>
      <c r="K29" s="11">
        <f>F29-I29-J29</f>
        <v>17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216000</v>
      </c>
      <c r="E30" s="11">
        <v>157600</v>
      </c>
      <c r="F30" s="11">
        <f>G30+H30</f>
        <v>1235739</v>
      </c>
      <c r="G30" s="11">
        <v>1030559</v>
      </c>
      <c r="H30" s="11">
        <v>205180</v>
      </c>
      <c r="I30" s="11">
        <v>186646</v>
      </c>
      <c r="J30" s="11">
        <v>0</v>
      </c>
      <c r="K30" s="11">
        <f>F30-I30-J30</f>
        <v>1049093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6500</v>
      </c>
      <c r="E31" s="11">
        <v>6500</v>
      </c>
      <c r="F31" s="11">
        <f>G31+H31</f>
        <v>8829</v>
      </c>
      <c r="G31" s="11">
        <v>6835</v>
      </c>
      <c r="H31" s="11">
        <v>1994</v>
      </c>
      <c r="I31" s="11">
        <v>5104</v>
      </c>
      <c r="J31" s="11">
        <v>0</v>
      </c>
      <c r="K31" s="11">
        <f>F31-I31-J31</f>
        <v>3725</v>
      </c>
    </row>
    <row r="32" spans="1:11" s="6" customFormat="1" ht="22.5" x14ac:dyDescent="0.25">
      <c r="A32" s="10" t="s">
        <v>209</v>
      </c>
      <c r="B32" s="10" t="s">
        <v>86</v>
      </c>
      <c r="C32" s="10" t="s">
        <v>87</v>
      </c>
      <c r="D32" s="11">
        <f>D33+D37</f>
        <v>4080000</v>
      </c>
      <c r="E32" s="11">
        <f>E33+E37</f>
        <v>3179100</v>
      </c>
      <c r="F32" s="11">
        <f>G32+H32</f>
        <v>3351123</v>
      </c>
      <c r="G32" s="11">
        <f>G33+G37</f>
        <v>163696</v>
      </c>
      <c r="H32" s="11">
        <f>H33+H37</f>
        <v>3187427</v>
      </c>
      <c r="I32" s="11">
        <f>I33+I37</f>
        <v>3161092</v>
      </c>
      <c r="J32" s="11">
        <f>J33+J37</f>
        <v>0</v>
      </c>
      <c r="K32" s="11">
        <f>F32-I32-J32</f>
        <v>190031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3984000</v>
      </c>
      <c r="E33" s="11">
        <f>+E34+E35+E36</f>
        <v>3103000</v>
      </c>
      <c r="F33" s="11">
        <f>G33+H33</f>
        <v>3067469</v>
      </c>
      <c r="G33" s="11">
        <f>+G34+G35+G36</f>
        <v>0</v>
      </c>
      <c r="H33" s="11">
        <f>+H34+H35+H36</f>
        <v>3067469</v>
      </c>
      <c r="I33" s="11">
        <f>+I34+I35+I36</f>
        <v>3067469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210</v>
      </c>
      <c r="B34" s="10" t="s">
        <v>92</v>
      </c>
      <c r="C34" s="10" t="s">
        <v>93</v>
      </c>
      <c r="D34" s="11">
        <v>3207000</v>
      </c>
      <c r="E34" s="11">
        <v>2508000</v>
      </c>
      <c r="F34" s="11">
        <f>G34+H34</f>
        <v>2472469</v>
      </c>
      <c r="G34" s="11">
        <v>0</v>
      </c>
      <c r="H34" s="11">
        <v>2472469</v>
      </c>
      <c r="I34" s="11">
        <v>2472469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211</v>
      </c>
      <c r="B35" s="10" t="s">
        <v>95</v>
      </c>
      <c r="C35" s="10" t="s">
        <v>96</v>
      </c>
      <c r="D35" s="11">
        <v>40000</v>
      </c>
      <c r="E35" s="11">
        <v>33000</v>
      </c>
      <c r="F35" s="11">
        <f>G35+H35</f>
        <v>33000</v>
      </c>
      <c r="G35" s="11">
        <v>0</v>
      </c>
      <c r="H35" s="11">
        <v>33000</v>
      </c>
      <c r="I35" s="11">
        <v>33000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737000</v>
      </c>
      <c r="E36" s="11">
        <v>562000</v>
      </c>
      <c r="F36" s="11">
        <f>G36+H36</f>
        <v>562000</v>
      </c>
      <c r="G36" s="11">
        <v>0</v>
      </c>
      <c r="H36" s="11">
        <v>562000</v>
      </c>
      <c r="I36" s="11">
        <v>562000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212</v>
      </c>
      <c r="B37" s="10" t="s">
        <v>101</v>
      </c>
      <c r="C37" s="10" t="s">
        <v>102</v>
      </c>
      <c r="D37" s="11">
        <f>D38+D41</f>
        <v>96000</v>
      </c>
      <c r="E37" s="11">
        <f>E38+E41</f>
        <v>76100</v>
      </c>
      <c r="F37" s="11">
        <f>G37+H37</f>
        <v>283654</v>
      </c>
      <c r="G37" s="11">
        <f>G38+G41</f>
        <v>163696</v>
      </c>
      <c r="H37" s="11">
        <f>H38+H41</f>
        <v>119958</v>
      </c>
      <c r="I37" s="11">
        <f>I38+I41</f>
        <v>93623</v>
      </c>
      <c r="J37" s="11">
        <f>J38+J41</f>
        <v>0</v>
      </c>
      <c r="K37" s="11">
        <f>F37-I37-J37</f>
        <v>190031</v>
      </c>
    </row>
    <row r="38" spans="1:11" s="6" customFormat="1" ht="22.5" x14ac:dyDescent="0.25">
      <c r="A38" s="10" t="s">
        <v>213</v>
      </c>
      <c r="B38" s="10" t="s">
        <v>104</v>
      </c>
      <c r="C38" s="10" t="s">
        <v>105</v>
      </c>
      <c r="D38" s="11">
        <f>D39+D40</f>
        <v>95500</v>
      </c>
      <c r="E38" s="11">
        <f>E39+E40</f>
        <v>76100</v>
      </c>
      <c r="F38" s="11">
        <f>G38+H38</f>
        <v>283654</v>
      </c>
      <c r="G38" s="11">
        <f>G39+G40</f>
        <v>163696</v>
      </c>
      <c r="H38" s="11">
        <f>H39+H40</f>
        <v>119958</v>
      </c>
      <c r="I38" s="11">
        <f>I39+I40</f>
        <v>93623</v>
      </c>
      <c r="J38" s="11">
        <f>J39+J40</f>
        <v>0</v>
      </c>
      <c r="K38" s="11">
        <f>F38-I38-J38</f>
        <v>190031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86000</v>
      </c>
      <c r="E39" s="11">
        <v>67100</v>
      </c>
      <c r="F39" s="11">
        <f>G39+H39</f>
        <v>254002</v>
      </c>
      <c r="G39" s="11">
        <v>154889</v>
      </c>
      <c r="H39" s="11">
        <v>99113</v>
      </c>
      <c r="I39" s="11">
        <v>76998</v>
      </c>
      <c r="J39" s="11">
        <v>0</v>
      </c>
      <c r="K39" s="11">
        <f>F39-I39-J39</f>
        <v>177004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9500</v>
      </c>
      <c r="E40" s="11">
        <v>9000</v>
      </c>
      <c r="F40" s="11">
        <f>G40+H40</f>
        <v>29652</v>
      </c>
      <c r="G40" s="11">
        <v>8807</v>
      </c>
      <c r="H40" s="11">
        <v>20845</v>
      </c>
      <c r="I40" s="11">
        <v>16625</v>
      </c>
      <c r="J40" s="11">
        <v>0</v>
      </c>
      <c r="K40" s="11">
        <f>F40-I40-J40</f>
        <v>13027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500</v>
      </c>
      <c r="E41" s="11">
        <v>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1000</v>
      </c>
      <c r="E42" s="11">
        <f>E43</f>
        <v>1000</v>
      </c>
      <c r="F42" s="11">
        <f>G42+H42</f>
        <v>1089</v>
      </c>
      <c r="G42" s="11">
        <f>G43</f>
        <v>0</v>
      </c>
      <c r="H42" s="11">
        <f>H43</f>
        <v>1089</v>
      </c>
      <c r="I42" s="11">
        <f>I43</f>
        <v>1089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214</v>
      </c>
      <c r="B43" s="10" t="s">
        <v>119</v>
      </c>
      <c r="C43" s="10" t="s">
        <v>120</v>
      </c>
      <c r="D43" s="11">
        <f>D44</f>
        <v>1000</v>
      </c>
      <c r="E43" s="11">
        <f>E44</f>
        <v>1000</v>
      </c>
      <c r="F43" s="11">
        <f>G43+H43</f>
        <v>1089</v>
      </c>
      <c r="G43" s="11">
        <f>G44</f>
        <v>0</v>
      </c>
      <c r="H43" s="11">
        <f>H44</f>
        <v>1089</v>
      </c>
      <c r="I43" s="11">
        <f>I44</f>
        <v>1089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1000</v>
      </c>
      <c r="E44" s="11">
        <v>1000</v>
      </c>
      <c r="F44" s="11">
        <f>G44+H44</f>
        <v>1089</v>
      </c>
      <c r="G44" s="11">
        <v>0</v>
      </c>
      <c r="H44" s="11">
        <v>1089</v>
      </c>
      <c r="I44" s="11">
        <v>1089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326900</v>
      </c>
      <c r="E45" s="11">
        <f>E46+E50</f>
        <v>264200</v>
      </c>
      <c r="F45" s="11">
        <f>G45+H45</f>
        <v>1327879</v>
      </c>
      <c r="G45" s="11">
        <f>G46+G50</f>
        <v>1002552</v>
      </c>
      <c r="H45" s="11">
        <f>H46+H50</f>
        <v>325327</v>
      </c>
      <c r="I45" s="11">
        <f>I46+I50</f>
        <v>179556</v>
      </c>
      <c r="J45" s="11">
        <f>J46+J50</f>
        <v>0</v>
      </c>
      <c r="K45" s="11">
        <f>F45-I45-J45</f>
        <v>1148323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34600</v>
      </c>
      <c r="E46" s="11">
        <f>E47</f>
        <v>28700</v>
      </c>
      <c r="F46" s="11">
        <f>G46+H46</f>
        <v>106299</v>
      </c>
      <c r="G46" s="11">
        <f>G47</f>
        <v>43870</v>
      </c>
      <c r="H46" s="11">
        <f>H47</f>
        <v>62429</v>
      </c>
      <c r="I46" s="11">
        <f>I47</f>
        <v>29493</v>
      </c>
      <c r="J46" s="11">
        <f>J47</f>
        <v>0</v>
      </c>
      <c r="K46" s="11">
        <f>F46-I46-J46</f>
        <v>76806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34600</v>
      </c>
      <c r="E47" s="11">
        <f>+E48</f>
        <v>28700</v>
      </c>
      <c r="F47" s="11">
        <f>G47+H47</f>
        <v>106299</v>
      </c>
      <c r="G47" s="11">
        <f>+G48</f>
        <v>43870</v>
      </c>
      <c r="H47" s="11">
        <f>+H48</f>
        <v>62429</v>
      </c>
      <c r="I47" s="11">
        <f>+I48</f>
        <v>29493</v>
      </c>
      <c r="J47" s="11">
        <f>+J48</f>
        <v>0</v>
      </c>
      <c r="K47" s="11">
        <f>F47-I47-J47</f>
        <v>76806</v>
      </c>
    </row>
    <row r="48" spans="1:11" s="6" customFormat="1" x14ac:dyDescent="0.25">
      <c r="A48" s="10" t="s">
        <v>215</v>
      </c>
      <c r="B48" s="10" t="s">
        <v>134</v>
      </c>
      <c r="C48" s="10" t="s">
        <v>135</v>
      </c>
      <c r="D48" s="11">
        <f>+D49</f>
        <v>34600</v>
      </c>
      <c r="E48" s="11">
        <f>+E49</f>
        <v>28700</v>
      </c>
      <c r="F48" s="11">
        <f>G48+H48</f>
        <v>106299</v>
      </c>
      <c r="G48" s="11">
        <f>+G49</f>
        <v>43870</v>
      </c>
      <c r="H48" s="11">
        <f>+H49</f>
        <v>62429</v>
      </c>
      <c r="I48" s="11">
        <f>+I49</f>
        <v>29493</v>
      </c>
      <c r="J48" s="11">
        <f>+J49</f>
        <v>0</v>
      </c>
      <c r="K48" s="11">
        <f>F48-I48-J48</f>
        <v>76806</v>
      </c>
    </row>
    <row r="49" spans="1:11" s="6" customFormat="1" ht="22.5" x14ac:dyDescent="0.25">
      <c r="A49" s="10" t="s">
        <v>216</v>
      </c>
      <c r="B49" s="10" t="s">
        <v>137</v>
      </c>
      <c r="C49" s="10" t="s">
        <v>138</v>
      </c>
      <c r="D49" s="11">
        <v>34600</v>
      </c>
      <c r="E49" s="11">
        <v>28700</v>
      </c>
      <c r="F49" s="11">
        <f>G49+H49</f>
        <v>106299</v>
      </c>
      <c r="G49" s="11">
        <v>43870</v>
      </c>
      <c r="H49" s="11">
        <v>62429</v>
      </c>
      <c r="I49" s="11">
        <v>29493</v>
      </c>
      <c r="J49" s="11">
        <v>0</v>
      </c>
      <c r="K49" s="11">
        <f>F49-I49-J49</f>
        <v>76806</v>
      </c>
    </row>
    <row r="50" spans="1:11" s="6" customFormat="1" ht="22.5" x14ac:dyDescent="0.25">
      <c r="A50" s="10" t="s">
        <v>217</v>
      </c>
      <c r="B50" s="10" t="s">
        <v>140</v>
      </c>
      <c r="C50" s="10" t="s">
        <v>141</v>
      </c>
      <c r="D50" s="11">
        <f>+D51+D54</f>
        <v>292300</v>
      </c>
      <c r="E50" s="11">
        <f>+E51+E54</f>
        <v>235500</v>
      </c>
      <c r="F50" s="11">
        <f>G50+H50</f>
        <v>1221580</v>
      </c>
      <c r="G50" s="11">
        <f>+G51+G54</f>
        <v>958682</v>
      </c>
      <c r="H50" s="11">
        <f>+H51+H54</f>
        <v>262898</v>
      </c>
      <c r="I50" s="11">
        <f>+I51+I54</f>
        <v>150063</v>
      </c>
      <c r="J50" s="11">
        <f>+J51+J54</f>
        <v>0</v>
      </c>
      <c r="K50" s="11">
        <f>F50-I50-J50</f>
        <v>1071517</v>
      </c>
    </row>
    <row r="51" spans="1:11" s="6" customFormat="1" ht="22.5" x14ac:dyDescent="0.25">
      <c r="A51" s="10" t="s">
        <v>218</v>
      </c>
      <c r="B51" s="10" t="s">
        <v>143</v>
      </c>
      <c r="C51" s="10" t="s">
        <v>144</v>
      </c>
      <c r="D51" s="11">
        <f>D52</f>
        <v>90800</v>
      </c>
      <c r="E51" s="11">
        <f>E52</f>
        <v>64000</v>
      </c>
      <c r="F51" s="11">
        <f>G51+H51</f>
        <v>902797</v>
      </c>
      <c r="G51" s="11">
        <f>G52</f>
        <v>798848</v>
      </c>
      <c r="H51" s="11">
        <f>H52</f>
        <v>103949</v>
      </c>
      <c r="I51" s="11">
        <f>I52</f>
        <v>51959</v>
      </c>
      <c r="J51" s="11">
        <f>J52</f>
        <v>0</v>
      </c>
      <c r="K51" s="11">
        <f>F51-I51-J51</f>
        <v>850838</v>
      </c>
    </row>
    <row r="52" spans="1:11" s="6" customFormat="1" ht="22.5" x14ac:dyDescent="0.25">
      <c r="A52" s="10" t="s">
        <v>219</v>
      </c>
      <c r="B52" s="10" t="s">
        <v>146</v>
      </c>
      <c r="C52" s="10" t="s">
        <v>147</v>
      </c>
      <c r="D52" s="11">
        <f>D53</f>
        <v>90800</v>
      </c>
      <c r="E52" s="11">
        <f>E53</f>
        <v>64000</v>
      </c>
      <c r="F52" s="11">
        <f>G52+H52</f>
        <v>902797</v>
      </c>
      <c r="G52" s="11">
        <f>G53</f>
        <v>798848</v>
      </c>
      <c r="H52" s="11">
        <f>H53</f>
        <v>103949</v>
      </c>
      <c r="I52" s="11">
        <f>I53</f>
        <v>51959</v>
      </c>
      <c r="J52" s="11">
        <f>J53</f>
        <v>0</v>
      </c>
      <c r="K52" s="11">
        <f>F52-I52-J52</f>
        <v>850838</v>
      </c>
    </row>
    <row r="53" spans="1:11" s="6" customFormat="1" ht="22.5" x14ac:dyDescent="0.25">
      <c r="A53" s="10" t="s">
        <v>142</v>
      </c>
      <c r="B53" s="10" t="s">
        <v>149</v>
      </c>
      <c r="C53" s="10" t="s">
        <v>150</v>
      </c>
      <c r="D53" s="11">
        <v>90800</v>
      </c>
      <c r="E53" s="11">
        <v>64000</v>
      </c>
      <c r="F53" s="11">
        <f>G53+H53</f>
        <v>902797</v>
      </c>
      <c r="G53" s="11">
        <v>798848</v>
      </c>
      <c r="H53" s="11">
        <v>103949</v>
      </c>
      <c r="I53" s="11">
        <v>51959</v>
      </c>
      <c r="J53" s="11">
        <v>0</v>
      </c>
      <c r="K53" s="11">
        <f>F53-I53-J53</f>
        <v>850838</v>
      </c>
    </row>
    <row r="54" spans="1:11" s="6" customFormat="1" ht="33" x14ac:dyDescent="0.25">
      <c r="A54" s="10" t="s">
        <v>220</v>
      </c>
      <c r="B54" s="10" t="s">
        <v>152</v>
      </c>
      <c r="C54" s="10" t="s">
        <v>153</v>
      </c>
      <c r="D54" s="11">
        <f>+D55+D56+D57</f>
        <v>201500</v>
      </c>
      <c r="E54" s="11">
        <f>+E55+E56+E57</f>
        <v>171500</v>
      </c>
      <c r="F54" s="11">
        <f>G54+H54</f>
        <v>318783</v>
      </c>
      <c r="G54" s="11">
        <f>+G55+G56+G57</f>
        <v>159834</v>
      </c>
      <c r="H54" s="11">
        <f>+H55+H56+H57</f>
        <v>158949</v>
      </c>
      <c r="I54" s="11">
        <f>+I55+I56+I57</f>
        <v>98104</v>
      </c>
      <c r="J54" s="11">
        <f>+J55+J56+J57</f>
        <v>0</v>
      </c>
      <c r="K54" s="11">
        <f>F54-I54-J54</f>
        <v>220679</v>
      </c>
    </row>
    <row r="55" spans="1:11" s="6" customFormat="1" x14ac:dyDescent="0.25">
      <c r="A55" s="10" t="s">
        <v>221</v>
      </c>
      <c r="B55" s="10" t="s">
        <v>155</v>
      </c>
      <c r="C55" s="10" t="s">
        <v>156</v>
      </c>
      <c r="D55" s="11">
        <v>123500</v>
      </c>
      <c r="E55" s="11">
        <v>94000</v>
      </c>
      <c r="F55" s="11">
        <f>G55+H55</f>
        <v>309206</v>
      </c>
      <c r="G55" s="11">
        <v>152714</v>
      </c>
      <c r="H55" s="11">
        <v>156492</v>
      </c>
      <c r="I55" s="11">
        <v>96985</v>
      </c>
      <c r="J55" s="11">
        <v>0</v>
      </c>
      <c r="K55" s="11">
        <f>F55-I55-J55</f>
        <v>212221</v>
      </c>
    </row>
    <row r="56" spans="1:11" s="6" customFormat="1" ht="22.5" x14ac:dyDescent="0.25">
      <c r="A56" s="10" t="s">
        <v>154</v>
      </c>
      <c r="B56" s="10" t="s">
        <v>158</v>
      </c>
      <c r="C56" s="10" t="s">
        <v>159</v>
      </c>
      <c r="D56" s="11">
        <v>1000</v>
      </c>
      <c r="E56" s="11">
        <v>500</v>
      </c>
      <c r="F56" s="11">
        <f>G56+H56</f>
        <v>9051</v>
      </c>
      <c r="G56" s="11">
        <v>7120</v>
      </c>
      <c r="H56" s="11">
        <v>1931</v>
      </c>
      <c r="I56" s="11">
        <v>593</v>
      </c>
      <c r="J56" s="11">
        <v>0</v>
      </c>
      <c r="K56" s="11">
        <f>F56-I56-J56</f>
        <v>8458</v>
      </c>
    </row>
    <row r="57" spans="1:11" s="6" customFormat="1" x14ac:dyDescent="0.25">
      <c r="A57" s="10" t="s">
        <v>157</v>
      </c>
      <c r="B57" s="10" t="s">
        <v>161</v>
      </c>
      <c r="C57" s="10" t="s">
        <v>162</v>
      </c>
      <c r="D57" s="11">
        <v>77000</v>
      </c>
      <c r="E57" s="11">
        <v>77000</v>
      </c>
      <c r="F57" s="11">
        <f>G57+H57</f>
        <v>526</v>
      </c>
      <c r="G57" s="11">
        <v>0</v>
      </c>
      <c r="H57" s="11">
        <v>526</v>
      </c>
      <c r="I57" s="11">
        <v>526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222</v>
      </c>
      <c r="B58" s="10" t="s">
        <v>164</v>
      </c>
      <c r="C58" s="10" t="s">
        <v>165</v>
      </c>
      <c r="D58" s="11">
        <f>D59</f>
        <v>156800</v>
      </c>
      <c r="E58" s="11">
        <f>E59</f>
        <v>309900</v>
      </c>
      <c r="F58" s="11">
        <f>G58+H58</f>
        <v>0</v>
      </c>
      <c r="G58" s="11">
        <f>G59</f>
        <v>0</v>
      </c>
      <c r="H58" s="11">
        <f>H59</f>
        <v>0</v>
      </c>
      <c r="I58" s="11">
        <f>I59</f>
        <v>0</v>
      </c>
      <c r="J58" s="11">
        <f>J59</f>
        <v>0</v>
      </c>
      <c r="K58" s="11">
        <f>F58-I58-J58</f>
        <v>0</v>
      </c>
    </row>
    <row r="59" spans="1:11" s="6" customFormat="1" ht="43.5" x14ac:dyDescent="0.25">
      <c r="A59" s="10" t="s">
        <v>223</v>
      </c>
      <c r="B59" s="10" t="s">
        <v>167</v>
      </c>
      <c r="C59" s="10" t="s">
        <v>168</v>
      </c>
      <c r="D59" s="11">
        <f>+D60</f>
        <v>156800</v>
      </c>
      <c r="E59" s="11">
        <f>+E60</f>
        <v>309900</v>
      </c>
      <c r="F59" s="11">
        <f>G59+H59</f>
        <v>0</v>
      </c>
      <c r="G59" s="11">
        <f>+G60</f>
        <v>0</v>
      </c>
      <c r="H59" s="11">
        <f>+H60</f>
        <v>0</v>
      </c>
      <c r="I59" s="11">
        <f>+I60</f>
        <v>0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224</v>
      </c>
      <c r="B60" s="10" t="s">
        <v>170</v>
      </c>
      <c r="C60" s="10" t="s">
        <v>171</v>
      </c>
      <c r="D60" s="11">
        <v>156800</v>
      </c>
      <c r="E60" s="11">
        <v>309900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x14ac:dyDescent="0.25">
      <c r="A61" s="10" t="s">
        <v>225</v>
      </c>
      <c r="B61" s="10" t="s">
        <v>176</v>
      </c>
      <c r="C61" s="10" t="s">
        <v>177</v>
      </c>
      <c r="D61" s="11">
        <f>D62</f>
        <v>548500</v>
      </c>
      <c r="E61" s="11">
        <f>E62</f>
        <v>266600</v>
      </c>
      <c r="F61" s="11">
        <f>G61+H61</f>
        <v>125983</v>
      </c>
      <c r="G61" s="11">
        <f>G62</f>
        <v>0</v>
      </c>
      <c r="H61" s="11">
        <f>H62</f>
        <v>125983</v>
      </c>
      <c r="I61" s="11">
        <f>I62</f>
        <v>125983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226</v>
      </c>
      <c r="B62" s="10" t="s">
        <v>179</v>
      </c>
      <c r="C62" s="10" t="s">
        <v>180</v>
      </c>
      <c r="D62" s="11">
        <f>D63+D66</f>
        <v>548500</v>
      </c>
      <c r="E62" s="11">
        <f>E63+E66</f>
        <v>266600</v>
      </c>
      <c r="F62" s="11">
        <f>G62+H62</f>
        <v>125983</v>
      </c>
      <c r="G62" s="11">
        <f>G63+G66</f>
        <v>0</v>
      </c>
      <c r="H62" s="11">
        <f>H63+H66</f>
        <v>125983</v>
      </c>
      <c r="I62" s="11">
        <f>I63+I66</f>
        <v>125983</v>
      </c>
      <c r="J62" s="11">
        <f>J63+J66</f>
        <v>0</v>
      </c>
      <c r="K62" s="11">
        <f>F62-I62-J62</f>
        <v>0</v>
      </c>
    </row>
    <row r="63" spans="1:11" s="6" customFormat="1" ht="96" x14ac:dyDescent="0.25">
      <c r="A63" s="10" t="s">
        <v>227</v>
      </c>
      <c r="B63" s="10" t="s">
        <v>182</v>
      </c>
      <c r="C63" s="10" t="s">
        <v>183</v>
      </c>
      <c r="D63" s="11">
        <f>+D64+D65</f>
        <v>388500</v>
      </c>
      <c r="E63" s="11">
        <f>+E64+E65</f>
        <v>106600</v>
      </c>
      <c r="F63" s="11">
        <f>G63+H63</f>
        <v>107401</v>
      </c>
      <c r="G63" s="11">
        <f>+G64+G65</f>
        <v>0</v>
      </c>
      <c r="H63" s="11">
        <f>+H64+H65</f>
        <v>107401</v>
      </c>
      <c r="I63" s="11">
        <f>+I64+I65</f>
        <v>107401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163</v>
      </c>
      <c r="B64" s="10" t="s">
        <v>185</v>
      </c>
      <c r="C64" s="10" t="s">
        <v>186</v>
      </c>
      <c r="D64" s="11">
        <v>313500</v>
      </c>
      <c r="E64" s="11">
        <v>50300</v>
      </c>
      <c r="F64" s="11">
        <f>G64+H64</f>
        <v>48832</v>
      </c>
      <c r="G64" s="11">
        <v>0</v>
      </c>
      <c r="H64" s="11">
        <v>48832</v>
      </c>
      <c r="I64" s="11">
        <v>48832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228</v>
      </c>
      <c r="B65" s="10" t="s">
        <v>188</v>
      </c>
      <c r="C65" s="10" t="s">
        <v>189</v>
      </c>
      <c r="D65" s="11">
        <v>75000</v>
      </c>
      <c r="E65" s="11">
        <v>56300</v>
      </c>
      <c r="F65" s="11">
        <f>G65+H65</f>
        <v>58569</v>
      </c>
      <c r="G65" s="11">
        <v>0</v>
      </c>
      <c r="H65" s="11">
        <v>58569</v>
      </c>
      <c r="I65" s="11">
        <v>58569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229</v>
      </c>
      <c r="B66" s="10" t="s">
        <v>194</v>
      </c>
      <c r="C66" s="10" t="s">
        <v>195</v>
      </c>
      <c r="D66" s="11">
        <f>+D67</f>
        <v>160000</v>
      </c>
      <c r="E66" s="11">
        <f>+E67</f>
        <v>160000</v>
      </c>
      <c r="F66" s="11">
        <f>G66+H66</f>
        <v>18582</v>
      </c>
      <c r="G66" s="11">
        <f>+G67</f>
        <v>0</v>
      </c>
      <c r="H66" s="11">
        <f>+H67</f>
        <v>18582</v>
      </c>
      <c r="I66" s="11">
        <f>+I67</f>
        <v>18582</v>
      </c>
      <c r="J66" s="11">
        <f>+J67</f>
        <v>0</v>
      </c>
      <c r="K66" s="11">
        <f>F66-I66-J66</f>
        <v>0</v>
      </c>
    </row>
    <row r="67" spans="1:12" s="6" customFormat="1" ht="43.5" x14ac:dyDescent="0.25">
      <c r="A67" s="10" t="s">
        <v>230</v>
      </c>
      <c r="B67" s="10" t="s">
        <v>197</v>
      </c>
      <c r="C67" s="10" t="s">
        <v>198</v>
      </c>
      <c r="D67" s="11">
        <v>160000</v>
      </c>
      <c r="E67" s="11">
        <v>160000</v>
      </c>
      <c r="F67" s="11">
        <f>G67+H67</f>
        <v>18582</v>
      </c>
      <c r="G67" s="11">
        <v>0</v>
      </c>
      <c r="H67" s="11">
        <v>18582</v>
      </c>
      <c r="I67" s="11">
        <v>18582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199</v>
      </c>
      <c r="B69" s="13"/>
      <c r="C69" s="13"/>
      <c r="D69" s="13"/>
      <c r="E69" s="13" t="s">
        <v>201</v>
      </c>
      <c r="F69" s="13"/>
      <c r="G69" s="13"/>
      <c r="H69" s="13"/>
      <c r="I69" s="13" t="s">
        <v>203</v>
      </c>
      <c r="J69" s="13"/>
      <c r="K69" s="13"/>
      <c r="L69" s="13"/>
    </row>
    <row r="70" spans="1:12" x14ac:dyDescent="0.25">
      <c r="A70" s="3" t="s">
        <v>200</v>
      </c>
      <c r="B70" s="3"/>
      <c r="C70" s="3"/>
      <c r="D70" s="3"/>
      <c r="E70" s="3" t="s">
        <v>202</v>
      </c>
      <c r="F70" s="3"/>
      <c r="G70" s="3"/>
      <c r="H70" s="3"/>
      <c r="I70" s="3"/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E6CFB-9650-4706-BDAC-65A7131D1C7A}">
  <dimension ref="A1:T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232</v>
      </c>
      <c r="C11" s="10" t="s">
        <v>21</v>
      </c>
      <c r="D11" s="11">
        <f>+D12+D15</f>
        <v>5859600</v>
      </c>
      <c r="E11" s="11">
        <f>+E12+E15</f>
        <v>5806800</v>
      </c>
      <c r="F11" s="11">
        <f>G11+H11</f>
        <v>882384</v>
      </c>
      <c r="G11" s="11">
        <f>+G12+G15</f>
        <v>0</v>
      </c>
      <c r="H11" s="11">
        <f>+H12+H15</f>
        <v>882384</v>
      </c>
      <c r="I11" s="11">
        <f>+I12+I15</f>
        <v>882384</v>
      </c>
      <c r="J11" s="11">
        <f>+J12+J15</f>
        <v>0</v>
      </c>
      <c r="K11" s="11">
        <f>F11-I11-J11</f>
        <v>0</v>
      </c>
    </row>
    <row r="12" spans="1:11" s="6" customFormat="1" ht="22.5" x14ac:dyDescent="0.25">
      <c r="A12" s="10" t="s">
        <v>70</v>
      </c>
      <c r="B12" s="10" t="s">
        <v>164</v>
      </c>
      <c r="C12" s="10" t="s">
        <v>165</v>
      </c>
      <c r="D12" s="11">
        <f>D13</f>
        <v>716300</v>
      </c>
      <c r="E12" s="11">
        <f>E13</f>
        <v>663500</v>
      </c>
      <c r="F12" s="11">
        <f>G12+H12</f>
        <v>591219</v>
      </c>
      <c r="G12" s="11">
        <f>G13</f>
        <v>0</v>
      </c>
      <c r="H12" s="11">
        <f>H13</f>
        <v>591219</v>
      </c>
      <c r="I12" s="11">
        <f>I13</f>
        <v>591219</v>
      </c>
      <c r="J12" s="11">
        <f>J13</f>
        <v>0</v>
      </c>
      <c r="K12" s="11">
        <f>F12-I12-J12</f>
        <v>0</v>
      </c>
    </row>
    <row r="13" spans="1:11" s="6" customFormat="1" ht="43.5" x14ac:dyDescent="0.25">
      <c r="A13" s="10" t="s">
        <v>73</v>
      </c>
      <c r="B13" s="10" t="s">
        <v>167</v>
      </c>
      <c r="C13" s="10" t="s">
        <v>168</v>
      </c>
      <c r="D13" s="11">
        <f>+D14</f>
        <v>716300</v>
      </c>
      <c r="E13" s="11">
        <f>+E14</f>
        <v>663500</v>
      </c>
      <c r="F13" s="11">
        <f>G13+H13</f>
        <v>591219</v>
      </c>
      <c r="G13" s="11">
        <f>+G14</f>
        <v>0</v>
      </c>
      <c r="H13" s="11">
        <f>+H14</f>
        <v>591219</v>
      </c>
      <c r="I13" s="11">
        <f>+I14</f>
        <v>591219</v>
      </c>
      <c r="J13" s="11">
        <f>+J14</f>
        <v>0</v>
      </c>
      <c r="K13" s="11">
        <f>F13-I13-J13</f>
        <v>0</v>
      </c>
    </row>
    <row r="14" spans="1:11" s="6" customFormat="1" ht="33" x14ac:dyDescent="0.25">
      <c r="A14" s="10" t="s">
        <v>79</v>
      </c>
      <c r="B14" s="10" t="s">
        <v>173</v>
      </c>
      <c r="C14" s="10" t="s">
        <v>174</v>
      </c>
      <c r="D14" s="11">
        <v>716300</v>
      </c>
      <c r="E14" s="11">
        <v>663500</v>
      </c>
      <c r="F14" s="11">
        <f>G14+H14</f>
        <v>591219</v>
      </c>
      <c r="G14" s="11">
        <v>0</v>
      </c>
      <c r="H14" s="11">
        <v>591219</v>
      </c>
      <c r="I14" s="11">
        <v>591219</v>
      </c>
      <c r="J14" s="11">
        <v>0</v>
      </c>
      <c r="K14" s="11">
        <f>F14-I14-J14</f>
        <v>0</v>
      </c>
    </row>
    <row r="15" spans="1:11" s="6" customFormat="1" x14ac:dyDescent="0.25">
      <c r="A15" s="10" t="s">
        <v>91</v>
      </c>
      <c r="B15" s="10" t="s">
        <v>176</v>
      </c>
      <c r="C15" s="10" t="s">
        <v>177</v>
      </c>
      <c r="D15" s="11">
        <f>D16</f>
        <v>5143300</v>
      </c>
      <c r="E15" s="11">
        <f>E16</f>
        <v>5143300</v>
      </c>
      <c r="F15" s="11">
        <f>G15+H15</f>
        <v>291165</v>
      </c>
      <c r="G15" s="11">
        <f>G16</f>
        <v>0</v>
      </c>
      <c r="H15" s="11">
        <f>H16</f>
        <v>291165</v>
      </c>
      <c r="I15" s="11">
        <f>I16</f>
        <v>291165</v>
      </c>
      <c r="J15" s="11">
        <f>J16</f>
        <v>0</v>
      </c>
      <c r="K15" s="11">
        <f>F15-I15-J15</f>
        <v>0</v>
      </c>
    </row>
    <row r="16" spans="1:11" s="6" customFormat="1" ht="22.5" x14ac:dyDescent="0.25">
      <c r="A16" s="10" t="s">
        <v>211</v>
      </c>
      <c r="B16" s="10" t="s">
        <v>179</v>
      </c>
      <c r="C16" s="10" t="s">
        <v>180</v>
      </c>
      <c r="D16" s="11">
        <f>D17</f>
        <v>5143300</v>
      </c>
      <c r="E16" s="11">
        <f>E17</f>
        <v>5143300</v>
      </c>
      <c r="F16" s="11">
        <f>G16+H16</f>
        <v>291165</v>
      </c>
      <c r="G16" s="11">
        <f>G17</f>
        <v>0</v>
      </c>
      <c r="H16" s="11">
        <f>H17</f>
        <v>291165</v>
      </c>
      <c r="I16" s="11">
        <f>I17</f>
        <v>291165</v>
      </c>
      <c r="J16" s="11">
        <f>J17</f>
        <v>0</v>
      </c>
      <c r="K16" s="11">
        <f>F16-I16-J16</f>
        <v>0</v>
      </c>
    </row>
    <row r="17" spans="1:12" s="6" customFormat="1" ht="96" x14ac:dyDescent="0.25">
      <c r="A17" s="10" t="s">
        <v>94</v>
      </c>
      <c r="B17" s="10" t="s">
        <v>182</v>
      </c>
      <c r="C17" s="10" t="s">
        <v>183</v>
      </c>
      <c r="D17" s="11">
        <f>+D18</f>
        <v>5143300</v>
      </c>
      <c r="E17" s="11">
        <f>+E18</f>
        <v>5143300</v>
      </c>
      <c r="F17" s="11">
        <f>G17+H17</f>
        <v>291165</v>
      </c>
      <c r="G17" s="11">
        <f>+G18</f>
        <v>0</v>
      </c>
      <c r="H17" s="11">
        <f>+H18</f>
        <v>291165</v>
      </c>
      <c r="I17" s="11">
        <f>+I18</f>
        <v>291165</v>
      </c>
      <c r="J17" s="11">
        <f>+J18</f>
        <v>0</v>
      </c>
      <c r="K17" s="11">
        <f>F17-I17-J17</f>
        <v>0</v>
      </c>
    </row>
    <row r="18" spans="1:12" s="6" customFormat="1" ht="22.5" x14ac:dyDescent="0.25">
      <c r="A18" s="10" t="s">
        <v>233</v>
      </c>
      <c r="B18" s="10" t="s">
        <v>191</v>
      </c>
      <c r="C18" s="10" t="s">
        <v>192</v>
      </c>
      <c r="D18" s="11">
        <v>5143300</v>
      </c>
      <c r="E18" s="11">
        <v>5143300</v>
      </c>
      <c r="F18" s="11">
        <f>G18+H18</f>
        <v>291165</v>
      </c>
      <c r="G18" s="11">
        <v>0</v>
      </c>
      <c r="H18" s="11">
        <v>291165</v>
      </c>
      <c r="I18" s="11">
        <v>291165</v>
      </c>
      <c r="J18" s="11">
        <v>0</v>
      </c>
      <c r="K18" s="11">
        <f>F18-I18-J18</f>
        <v>0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199</v>
      </c>
      <c r="B20" s="13"/>
      <c r="C20" s="13"/>
      <c r="D20" s="13"/>
      <c r="E20" s="13" t="s">
        <v>201</v>
      </c>
      <c r="F20" s="13"/>
      <c r="G20" s="13"/>
      <c r="H20" s="13"/>
      <c r="I20" s="13" t="s">
        <v>203</v>
      </c>
      <c r="J20" s="13"/>
      <c r="K20" s="13"/>
      <c r="L20" s="13"/>
    </row>
    <row r="21" spans="1:12" x14ac:dyDescent="0.25">
      <c r="A21" s="3" t="s">
        <v>200</v>
      </c>
      <c r="B21" s="3"/>
      <c r="C21" s="3"/>
      <c r="D21" s="3"/>
      <c r="E21" s="3" t="s">
        <v>202</v>
      </c>
      <c r="F21" s="3"/>
      <c r="G21" s="3"/>
      <c r="H21" s="3"/>
      <c r="I21" s="3"/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2">
    <mergeCell ref="A20:D20"/>
    <mergeCell ref="A21:D21"/>
    <mergeCell ref="E20:H20"/>
    <mergeCell ref="E21:H21"/>
    <mergeCell ref="I20:L20"/>
    <mergeCell ref="I21:L2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2025-08-27T10:26:28Z</dcterms:created>
  <dcterms:modified xsi:type="dcterms:W3CDTF">2025-08-27T10:26:40Z</dcterms:modified>
</cp:coreProperties>
</file>