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AF5FD30C-95D1-4355-84D6-9A7E844B059F}" xr6:coauthVersionLast="47" xr6:coauthVersionMax="47" xr10:uidLastSave="{00000000-0000-0000-0000-000000000000}"/>
  <bookViews>
    <workbookView xWindow="-120" yWindow="-120" windowWidth="29040" windowHeight="15720" activeTab="2" xr2:uid="{7E64EAD8-E651-41B0-B6C2-5472E22441A7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F18" i="2"/>
  <c r="K18" i="2" s="1"/>
  <c r="G18" i="2"/>
  <c r="H18" i="2"/>
  <c r="I18" i="2"/>
  <c r="J18" i="2"/>
  <c r="F19" i="2"/>
  <c r="K19" i="2"/>
  <c r="F20" i="2"/>
  <c r="K20" i="2" s="1"/>
  <c r="F21" i="2"/>
  <c r="K21" i="2"/>
  <c r="H23" i="2"/>
  <c r="H22" i="2" s="1"/>
  <c r="D24" i="2"/>
  <c r="D23" i="2" s="1"/>
  <c r="D22" i="2" s="1"/>
  <c r="E24" i="2"/>
  <c r="E23" i="2" s="1"/>
  <c r="E22" i="2" s="1"/>
  <c r="G24" i="2"/>
  <c r="G23" i="2" s="1"/>
  <c r="H24" i="2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/>
  <c r="F31" i="2"/>
  <c r="K31" i="2"/>
  <c r="D33" i="2"/>
  <c r="D32" i="2" s="1"/>
  <c r="E33" i="2"/>
  <c r="E32" i="2" s="1"/>
  <c r="G33" i="2"/>
  <c r="F33" i="2" s="1"/>
  <c r="K33" i="2" s="1"/>
  <c r="H33" i="2"/>
  <c r="I33" i="2"/>
  <c r="J33" i="2"/>
  <c r="J32" i="2" s="1"/>
  <c r="F34" i="2"/>
  <c r="K34" i="2" s="1"/>
  <c r="F35" i="2"/>
  <c r="K35" i="2"/>
  <c r="F36" i="2"/>
  <c r="K36" i="2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D45" i="2" s="1"/>
  <c r="E48" i="2"/>
  <c r="E47" i="2" s="1"/>
  <c r="E46" i="2" s="1"/>
  <c r="E45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J51" i="2"/>
  <c r="J50" i="2" s="1"/>
  <c r="D52" i="2"/>
  <c r="D51" i="2" s="1"/>
  <c r="D50" i="2" s="1"/>
  <c r="E52" i="2"/>
  <c r="E51" i="2" s="1"/>
  <c r="E50" i="2" s="1"/>
  <c r="G52" i="2"/>
  <c r="G51" i="2" s="1"/>
  <c r="H52" i="2"/>
  <c r="H51" i="2" s="1"/>
  <c r="H50" i="2" s="1"/>
  <c r="I52" i="2"/>
  <c r="I51" i="2" s="1"/>
  <c r="I50" i="2" s="1"/>
  <c r="J52" i="2"/>
  <c r="F53" i="2"/>
  <c r="K53" i="2" s="1"/>
  <c r="D54" i="2"/>
  <c r="E54" i="2"/>
  <c r="G54" i="2"/>
  <c r="F54" i="2" s="1"/>
  <c r="K54" i="2" s="1"/>
  <c r="H54" i="2"/>
  <c r="I54" i="2"/>
  <c r="J54" i="2"/>
  <c r="F55" i="2"/>
  <c r="K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J60" i="2"/>
  <c r="D61" i="2"/>
  <c r="D60" i="2" s="1"/>
  <c r="E61" i="2"/>
  <c r="E60" i="2" s="1"/>
  <c r="G61" i="2"/>
  <c r="F61" i="2" s="1"/>
  <c r="K61" i="2" s="1"/>
  <c r="H61" i="2"/>
  <c r="H60" i="2" s="1"/>
  <c r="I61" i="2"/>
  <c r="I60" i="2" s="1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K68" i="2" s="1"/>
  <c r="H68" i="2"/>
  <c r="I68" i="2"/>
  <c r="J68" i="2"/>
  <c r="F69" i="2"/>
  <c r="K69" i="2" s="1"/>
  <c r="I16" i="1"/>
  <c r="I15" i="1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E25" i="1"/>
  <c r="E24" i="1" s="1"/>
  <c r="E23" i="1" s="1"/>
  <c r="G25" i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D33" i="1" s="1"/>
  <c r="E34" i="1"/>
  <c r="E33" i="1" s="1"/>
  <c r="G34" i="1"/>
  <c r="F34" i="1" s="1"/>
  <c r="K34" i="1" s="1"/>
  <c r="H34" i="1"/>
  <c r="I34" i="1"/>
  <c r="I33" i="1" s="1"/>
  <c r="J34" i="1"/>
  <c r="F35" i="1"/>
  <c r="K35" i="1"/>
  <c r="F36" i="1"/>
  <c r="K36" i="1"/>
  <c r="F37" i="1"/>
  <c r="K37" i="1" s="1"/>
  <c r="G38" i="1"/>
  <c r="F38" i="1" s="1"/>
  <c r="K38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I43" i="1"/>
  <c r="D44" i="1"/>
  <c r="D43" i="1" s="1"/>
  <c r="E44" i="1"/>
  <c r="E43" i="1" s="1"/>
  <c r="G44" i="1"/>
  <c r="H44" i="1"/>
  <c r="H43" i="1" s="1"/>
  <c r="I44" i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D51" i="1" s="1"/>
  <c r="D53" i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F54" i="1"/>
  <c r="K54" i="1" s="1"/>
  <c r="D55" i="1"/>
  <c r="E55" i="1"/>
  <c r="F55" i="1"/>
  <c r="G55" i="1"/>
  <c r="H55" i="1"/>
  <c r="I55" i="1"/>
  <c r="J55" i="1"/>
  <c r="K55" i="1" s="1"/>
  <c r="F56" i="1"/>
  <c r="K56" i="1"/>
  <c r="F57" i="1"/>
  <c r="K57" i="1" s="1"/>
  <c r="F58" i="1"/>
  <c r="K58" i="1"/>
  <c r="F59" i="1"/>
  <c r="K59" i="1"/>
  <c r="F60" i="1"/>
  <c r="K60" i="1"/>
  <c r="I61" i="1"/>
  <c r="D62" i="1"/>
  <c r="D61" i="1" s="1"/>
  <c r="E62" i="1"/>
  <c r="E61" i="1" s="1"/>
  <c r="G62" i="1"/>
  <c r="H62" i="1"/>
  <c r="H61" i="1" s="1"/>
  <c r="I62" i="1"/>
  <c r="J62" i="1"/>
  <c r="J61" i="1" s="1"/>
  <c r="F63" i="1"/>
  <c r="K63" i="1" s="1"/>
  <c r="F64" i="1"/>
  <c r="K64" i="1"/>
  <c r="D66" i="1"/>
  <c r="D65" i="1" s="1"/>
  <c r="D67" i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 s="1"/>
  <c r="D71" i="1"/>
  <c r="E71" i="1"/>
  <c r="G71" i="1"/>
  <c r="F71" i="1" s="1"/>
  <c r="K71" i="1" s="1"/>
  <c r="H71" i="1"/>
  <c r="I71" i="1"/>
  <c r="J71" i="1"/>
  <c r="F72" i="1"/>
  <c r="K72" i="1"/>
  <c r="E11" i="3" l="1"/>
  <c r="G17" i="3"/>
  <c r="F17" i="3" s="1"/>
  <c r="K17" i="3" s="1"/>
  <c r="G21" i="3"/>
  <c r="G14" i="3"/>
  <c r="H13" i="2"/>
  <c r="H12" i="2" s="1"/>
  <c r="H11" i="2" s="1"/>
  <c r="F47" i="2"/>
  <c r="K47" i="2" s="1"/>
  <c r="G46" i="2"/>
  <c r="J13" i="2"/>
  <c r="I13" i="2"/>
  <c r="F37" i="2"/>
  <c r="K37" i="2" s="1"/>
  <c r="J45" i="2"/>
  <c r="E13" i="2"/>
  <c r="E12" i="2" s="1"/>
  <c r="E11" i="2" s="1"/>
  <c r="I45" i="2"/>
  <c r="I32" i="2"/>
  <c r="D13" i="2"/>
  <c r="D12" i="2" s="1"/>
  <c r="D11" i="2" s="1"/>
  <c r="G50" i="2"/>
  <c r="F50" i="2" s="1"/>
  <c r="K50" i="2" s="1"/>
  <c r="F51" i="2"/>
  <c r="K51" i="2" s="1"/>
  <c r="H45" i="2"/>
  <c r="H32" i="2"/>
  <c r="F23" i="2"/>
  <c r="K23" i="2" s="1"/>
  <c r="G22" i="2"/>
  <c r="F22" i="2" s="1"/>
  <c r="K22" i="2" s="1"/>
  <c r="F15" i="2"/>
  <c r="K15" i="2" s="1"/>
  <c r="G32" i="2"/>
  <c r="F52" i="2"/>
  <c r="K52" i="2" s="1"/>
  <c r="G42" i="2"/>
  <c r="F42" i="2" s="1"/>
  <c r="K42" i="2" s="1"/>
  <c r="F24" i="2"/>
  <c r="K24" i="2" s="1"/>
  <c r="G64" i="2"/>
  <c r="G14" i="2"/>
  <c r="G60" i="2"/>
  <c r="F60" i="2" s="1"/>
  <c r="K60" i="2" s="1"/>
  <c r="G47" i="1"/>
  <c r="F48" i="1"/>
  <c r="K48" i="1" s="1"/>
  <c r="I14" i="1"/>
  <c r="F62" i="1"/>
  <c r="K62" i="1" s="1"/>
  <c r="J51" i="1"/>
  <c r="F49" i="1"/>
  <c r="K49" i="1" s="1"/>
  <c r="H33" i="1"/>
  <c r="H14" i="1" s="1"/>
  <c r="H13" i="1" s="1"/>
  <c r="E14" i="1"/>
  <c r="E13" i="1" s="1"/>
  <c r="E46" i="1"/>
  <c r="F25" i="1"/>
  <c r="K25" i="1" s="1"/>
  <c r="D46" i="1"/>
  <c r="D24" i="1"/>
  <c r="D23" i="1" s="1"/>
  <c r="D14" i="1" s="1"/>
  <c r="D13" i="1" s="1"/>
  <c r="J46" i="1"/>
  <c r="J14" i="1"/>
  <c r="J13" i="1" s="1"/>
  <c r="I46" i="1"/>
  <c r="F44" i="1"/>
  <c r="K44" i="1" s="1"/>
  <c r="H46" i="1"/>
  <c r="J33" i="1"/>
  <c r="G66" i="1"/>
  <c r="G52" i="1"/>
  <c r="G33" i="1"/>
  <c r="F33" i="1" s="1"/>
  <c r="K33" i="1" s="1"/>
  <c r="G61" i="1"/>
  <c r="F61" i="1" s="1"/>
  <c r="K61" i="1" s="1"/>
  <c r="G43" i="1"/>
  <c r="F43" i="1" s="1"/>
  <c r="K43" i="1" s="1"/>
  <c r="G24" i="1"/>
  <c r="G16" i="1"/>
  <c r="F14" i="3" l="1"/>
  <c r="K14" i="3" s="1"/>
  <c r="G13" i="3"/>
  <c r="F21" i="3"/>
  <c r="K21" i="3" s="1"/>
  <c r="G20" i="3"/>
  <c r="F20" i="3" s="1"/>
  <c r="K20" i="3" s="1"/>
  <c r="F14" i="2"/>
  <c r="K14" i="2" s="1"/>
  <c r="G13" i="2"/>
  <c r="F64" i="2"/>
  <c r="K64" i="2" s="1"/>
  <c r="G63" i="2"/>
  <c r="F63" i="2" s="1"/>
  <c r="K63" i="2" s="1"/>
  <c r="I12" i="2"/>
  <c r="I11" i="2" s="1"/>
  <c r="J12" i="2"/>
  <c r="J11" i="2" s="1"/>
  <c r="F32" i="2"/>
  <c r="K32" i="2" s="1"/>
  <c r="F46" i="2"/>
  <c r="K46" i="2" s="1"/>
  <c r="G45" i="2"/>
  <c r="F45" i="2" s="1"/>
  <c r="K45" i="2" s="1"/>
  <c r="H11" i="1"/>
  <c r="H12" i="1"/>
  <c r="D11" i="1"/>
  <c r="D12" i="1"/>
  <c r="J11" i="1"/>
  <c r="J12" i="1"/>
  <c r="E11" i="1"/>
  <c r="E12" i="1"/>
  <c r="F52" i="1"/>
  <c r="K52" i="1" s="1"/>
  <c r="G51" i="1"/>
  <c r="F51" i="1" s="1"/>
  <c r="K51" i="1" s="1"/>
  <c r="F66" i="1"/>
  <c r="K66" i="1" s="1"/>
  <c r="G65" i="1"/>
  <c r="F65" i="1" s="1"/>
  <c r="K65" i="1" s="1"/>
  <c r="F16" i="1"/>
  <c r="K16" i="1" s="1"/>
  <c r="G15" i="1"/>
  <c r="I13" i="1"/>
  <c r="F24" i="1"/>
  <c r="K24" i="1" s="1"/>
  <c r="G23" i="1"/>
  <c r="F23" i="1" s="1"/>
  <c r="K23" i="1" s="1"/>
  <c r="F47" i="1"/>
  <c r="K47" i="1" s="1"/>
  <c r="G46" i="1"/>
  <c r="F46" i="1" s="1"/>
  <c r="K46" i="1" s="1"/>
  <c r="F13" i="3" l="1"/>
  <c r="K13" i="3" s="1"/>
  <c r="G12" i="3"/>
  <c r="G12" i="2"/>
  <c r="F13" i="2"/>
  <c r="K13" i="2" s="1"/>
  <c r="I12" i="1"/>
  <c r="I11" i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<sst xmlns="http://schemas.openxmlformats.org/spreadsheetml/2006/main" count="474" uniqueCount="247">
  <si>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</si>
  <si>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</si>
  <si>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</si>
  <si>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</si>
  <si>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</si>
  <si>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</si>
  <si>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</si>
  <si>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</si>
  <si>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</si>
  <si>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</si>
  <si>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</si>
  <si>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</si>
  <si>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</si>
  <si>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</si>
  <si>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</si>
  <si>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</si>
  <si>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</si>
  <si>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</si>
  <si>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</si>
  <si>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</si>
  <si>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</si>
  <si>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</si>
  <si>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</si>
  <si>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</si>
  <si>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</si>
  <si>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</si>
  <si>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</si>
  <si>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</si>
  <si>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</si>
  <si>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</si>
  <si>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</si>
  <si>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</si>
  <si>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</si>
  <si>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</si>
  <si>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</si>
  <si>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</si>
  <si>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</si>
  <si>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</si>
  <si>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</si>
  <si>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</si>
  <si>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</si>
  <si>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</si>
  <si>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</si>
  <si>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</si>
  <si>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</si>
  <si>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</si>
  <si>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</si>
  <si>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</si>
  <si>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</si>
  <si>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</si>
  <si>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</si>
  <si>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</si>
  <si>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</si>
  <si>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</si>
  <si>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</si>
  <si>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</si>
  <si>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</si>
  <si>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</si>
  <si>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</si>
  <si>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</si>
  <si>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</si>
  <si>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</si>
  <si>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</si>
  <si>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</si>
  <si>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</si>
  <si>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</si>
  <si>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</si>
  <si>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</si>
  <si>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</si>
  <si>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</si>
  <si>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</si>
  <si>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</si>
  <si>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</si>
  <si>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</si>
  <si>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</si>
  <si>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</si>
  <si>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</si>
  <si>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</si>
  <si>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</si>
  <si>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</si>
  <si>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</si>
  <si>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</si>
  <si>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</si>
  <si>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</si>
  <si>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</si>
  <si>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</si>
  <si>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</si>
  <si>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</si>
  <si>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</si>
  <si>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</si>
  <si>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</si>
  <si>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</si>
  <si>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</si>
  <si>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</si>
  <si>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</si>
  <si>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</si>
  <si>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</si>
  <si>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</si>
  <si>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</si>
  <si>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</si>
  <si>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</si>
  <si>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</si>
  <si>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</si>
  <si>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</si>
  <si>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</si>
  <si>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</si>
  <si>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</si>
  <si>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</si>
  <si>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</si>
  <si>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</si>
  <si>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</si>
  <si>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</si>
  <si>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</si>
  <si>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</si>
  <si>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</si>
  <si>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</si>
  <si>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</si>
  <si>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</si>
  <si>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</si>
  <si>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</si>
  <si>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</si>
  <si>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</si>
  <si>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</si>
  <si>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</si>
  <si>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</si>
  <si>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</si>
  <si>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</si>
  <si>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</si>
  <si>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</si>
  <si>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</si>
  <si>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</si>
  <si>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</si>
  <si>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</si>
  <si>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</si>
  <si>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</si>
  <si>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</si>
  <si>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</si>
  <si>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</si>
  <si>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</si>
  <si>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</si>
  <si>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</si>
  <si>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</si>
  <si>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</si>
  <si>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</si>
  <si>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</si>
  <si>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</si>
  <si>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</si>
  <si>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</si>
  <si>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</si>
  <si>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</si>
  <si>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</si>
  <si>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</si>
  <si>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</si>
  <si>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</si>
  <si>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</si>
  <si>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</si>
  <si>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</si>
  <si>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</si>
  <si>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</si>
  <si>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</si>
  <si>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</si>
  <si>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</si>
  <si>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</si>
  <si>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</si>
  <si>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</si>
  <si>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</si>
  <si>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</si>
  <si>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</si>
  <si>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</si>
  <si>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</si>
  <si>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</si>
  <si>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</si>
  <si>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</si>
  <si>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</si>
  <si>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</si>
  <si>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</si>
  <si>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</si>
  <si>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</si>
  <si>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</si>
  <si>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</si>
  <si>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</si>
  <si>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</si>
  <si>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</si>
  <si>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</si>
  <si>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</si>
  <si>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</si>
  <si>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</si>
  <si>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</si>
  <si>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</si>
  <si>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</si>
  <si>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</si>
  <si>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</si>
  <si>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</si>
  <si>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</si>
  <si>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</si>
  <si>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</si>
  <si>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</si>
  <si>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</si>
  <si>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</si>
  <si>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240</t>
  </si>
  <si>
    <t>Subventii de la alte administratii (cod. 43.02.01+43.02.04+43.02.07+43.02.08+43.02.20+43.02.21)</t>
  </si>
  <si>
    <t>43.02</t>
  </si>
  <si>
    <t>251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</si>
  <si>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</si>
  <si>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</si>
  <si>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</si>
  <si>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</si>
  <si>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</si>
  <si>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</si>
  <si>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</si>
  <si>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</si>
  <si>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</si>
  <si>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</si>
  <si>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</si>
  <si>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</si>
  <si>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</si>
  <si>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</si>
  <si>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</si>
  <si>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</si>
  <si>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</si>
  <si>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</si>
  <si>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</si>
  <si>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</si>
  <si>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</si>
  <si>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86</t>
  </si>
  <si>
    <t>87</t>
  </si>
  <si>
    <t>93</t>
  </si>
  <si>
    <t>97</t>
  </si>
  <si>
    <t>103</t>
  </si>
  <si>
    <t>Transferuri voluntare,  altele decat subventiile (cod 37.02.01+37.02.50)</t>
  </si>
  <si>
    <t>37.02</t>
  </si>
  <si>
    <t>105</t>
  </si>
  <si>
    <t>107</t>
  </si>
  <si>
    <t>108</t>
  </si>
  <si>
    <t>112</t>
  </si>
  <si>
    <t>118</t>
  </si>
  <si>
    <t>119</t>
  </si>
  <si>
    <t>120</t>
  </si>
  <si>
    <t>128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</si>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</sst>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D740C-B40D-440B-ABDA-F9894CDEAE24}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D13+D61+D65</f>
        <v>12730200</v>
      </c>
      <c r="E11" s="11">
        <f>E13+E61+E65</f>
        <v>13956800</v>
      </c>
      <c r="F11" s="11">
        <f>G11+H11</f>
        <v>10434161</v>
      </c>
      <c r="G11" s="11">
        <f>G13+G61+G65</f>
        <v>2524839</v>
      </c>
      <c r="H11" s="11">
        <f>H13+H61+H65</f>
        <v>7909322</v>
      </c>
      <c r="I11" s="11">
        <f>I13+I61+I65</f>
        <v>8054306</v>
      </c>
      <c r="J11" s="11">
        <f>J13+J61+J65</f>
        <v>0</v>
      </c>
      <c r="K11" s="11">
        <f>F11-I11-J11</f>
        <v>2379855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2181300</v>
      </c>
      <c r="E12" s="11">
        <f>E13-E34</f>
        <v>2287100</v>
      </c>
      <c r="F12" s="11">
        <f>G12+H12</f>
        <v>4630052</v>
      </c>
      <c r="G12" s="11">
        <f>G13-G34</f>
        <v>2524839</v>
      </c>
      <c r="H12" s="11">
        <f>H13-H34</f>
        <v>2105213</v>
      </c>
      <c r="I12" s="11">
        <f>I13-I34</f>
        <v>2250197</v>
      </c>
      <c r="J12" s="11">
        <f>J13-J34</f>
        <v>0</v>
      </c>
      <c r="K12" s="11">
        <f>F12-I12-J12</f>
        <v>2379855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6165300</v>
      </c>
      <c r="E13" s="11">
        <f>E14+E46</f>
        <v>7356100</v>
      </c>
      <c r="F13" s="11">
        <f>G13+H13</f>
        <v>9699052</v>
      </c>
      <c r="G13" s="11">
        <f>G14+G46</f>
        <v>2524839</v>
      </c>
      <c r="H13" s="11">
        <f>H14+H46</f>
        <v>7174213</v>
      </c>
      <c r="I13" s="11">
        <f>I14+I46</f>
        <v>7319197</v>
      </c>
      <c r="J13" s="11">
        <f>J14+J46</f>
        <v>0</v>
      </c>
      <c r="K13" s="11">
        <f>F13-I13-J13</f>
        <v>2379855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5878400</v>
      </c>
      <c r="E14" s="11">
        <f>E15+E23+E33+E43</f>
        <v>7029200</v>
      </c>
      <c r="F14" s="11">
        <f>G14+H14</f>
        <v>8395032</v>
      </c>
      <c r="G14" s="11">
        <f>G15+G23+G33+G43</f>
        <v>1522287</v>
      </c>
      <c r="H14" s="11">
        <f>H15+H23+H33+H43</f>
        <v>6872745</v>
      </c>
      <c r="I14" s="11">
        <f>I15+I23+I33+I43</f>
        <v>6991353</v>
      </c>
      <c r="J14" s="11">
        <f>J15+J23+J33+J43</f>
        <v>0</v>
      </c>
      <c r="K14" s="11">
        <f>F14-I14-J14</f>
        <v>1403679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1497000</v>
      </c>
      <c r="E15" s="11">
        <f>+E16</f>
        <v>1511000</v>
      </c>
      <c r="F15" s="11">
        <f>G15+H15</f>
        <v>1394543</v>
      </c>
      <c r="G15" s="11">
        <f>+G16</f>
        <v>0</v>
      </c>
      <c r="H15" s="11">
        <f>+H16</f>
        <v>1394543</v>
      </c>
      <c r="I15" s="11">
        <f>+I16</f>
        <v>1394543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1497000</v>
      </c>
      <c r="E16" s="11">
        <f>E17+E19</f>
        <v>1511000</v>
      </c>
      <c r="F16" s="11">
        <f>G16+H16</f>
        <v>1394543</v>
      </c>
      <c r="G16" s="11">
        <f>G17+G19</f>
        <v>0</v>
      </c>
      <c r="H16" s="11">
        <f>H17+H19</f>
        <v>1394543</v>
      </c>
      <c r="I16" s="11">
        <f>I17+I19</f>
        <v>1394543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16109</v>
      </c>
      <c r="G17" s="11">
        <f>+G18</f>
        <v>0</v>
      </c>
      <c r="H17" s="11">
        <f>+H18</f>
        <v>16109</v>
      </c>
      <c r="I17" s="11">
        <f>+I18</f>
        <v>16109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16109</v>
      </c>
      <c r="G18" s="11">
        <v>0</v>
      </c>
      <c r="H18" s="11">
        <v>16109</v>
      </c>
      <c r="I18" s="11">
        <v>16109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1497000</v>
      </c>
      <c r="E19" s="11">
        <f>E20+E21+E22</f>
        <v>1511000</v>
      </c>
      <c r="F19" s="11">
        <f>G19+H19</f>
        <v>1378434</v>
      </c>
      <c r="G19" s="11">
        <f>G20+G21+G22</f>
        <v>0</v>
      </c>
      <c r="H19" s="11">
        <f>H20+H21+H22</f>
        <v>1378434</v>
      </c>
      <c r="I19" s="11">
        <f>I20+I21+I22</f>
        <v>1378434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1016000</v>
      </c>
      <c r="E20" s="11">
        <v>1016000</v>
      </c>
      <c r="F20" s="11">
        <f>G20+H20</f>
        <v>883000</v>
      </c>
      <c r="G20" s="11">
        <v>0</v>
      </c>
      <c r="H20" s="11">
        <v>883000</v>
      </c>
      <c r="I20" s="11">
        <v>883000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81000</v>
      </c>
      <c r="E21" s="11">
        <v>95000</v>
      </c>
      <c r="F21" s="11">
        <f>G21+H21</f>
        <v>95434</v>
      </c>
      <c r="G21" s="11">
        <v>0</v>
      </c>
      <c r="H21" s="11">
        <v>95434</v>
      </c>
      <c r="I21" s="11">
        <v>95434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400000</v>
      </c>
      <c r="F22" s="11">
        <f>G22+H22</f>
        <v>400000</v>
      </c>
      <c r="G22" s="11">
        <v>0</v>
      </c>
      <c r="H22" s="11">
        <v>400000</v>
      </c>
      <c r="I22" s="11">
        <v>400000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330500</v>
      </c>
      <c r="E23" s="11">
        <f>E24</f>
        <v>352200</v>
      </c>
      <c r="F23" s="11">
        <f>G23+H23</f>
        <v>1660939</v>
      </c>
      <c r="G23" s="11">
        <f>G24</f>
        <v>1358591</v>
      </c>
      <c r="H23" s="11">
        <f>H24</f>
        <v>302348</v>
      </c>
      <c r="I23" s="11">
        <f>I24</f>
        <v>386071</v>
      </c>
      <c r="J23" s="11">
        <f>J24</f>
        <v>0</v>
      </c>
      <c r="K23" s="11">
        <f>F23-I23-J23</f>
        <v>1274868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330500</v>
      </c>
      <c r="E24" s="11">
        <f>E25+E28+E32</f>
        <v>352200</v>
      </c>
      <c r="F24" s="11">
        <f>G24+H24</f>
        <v>1660939</v>
      </c>
      <c r="G24" s="11">
        <f>G25+G28+G32</f>
        <v>1358591</v>
      </c>
      <c r="H24" s="11">
        <f>H25+H28+H32</f>
        <v>302348</v>
      </c>
      <c r="I24" s="11">
        <f>I25+I28+I32</f>
        <v>386071</v>
      </c>
      <c r="J24" s="11">
        <f>J25+J28+J32</f>
        <v>0</v>
      </c>
      <c r="K24" s="11">
        <f>F24-I24-J24</f>
        <v>1274868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81700</v>
      </c>
      <c r="F25" s="11">
        <f>G25+H25</f>
        <v>173048</v>
      </c>
      <c r="G25" s="11">
        <f>G26+G27</f>
        <v>94960</v>
      </c>
      <c r="H25" s="11">
        <f>H26+H27</f>
        <v>78088</v>
      </c>
      <c r="I25" s="11">
        <f>I26+I27</f>
        <v>77253</v>
      </c>
      <c r="J25" s="11">
        <f>J26+J27</f>
        <v>0</v>
      </c>
      <c r="K25" s="11">
        <f>F25-I25-J25</f>
        <v>95795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31000</v>
      </c>
      <c r="E26" s="11">
        <v>31000</v>
      </c>
      <c r="F26" s="11">
        <f>G26+H26</f>
        <v>126515</v>
      </c>
      <c r="G26" s="11">
        <v>94960</v>
      </c>
      <c r="H26" s="11">
        <v>31555</v>
      </c>
      <c r="I26" s="11">
        <v>30720</v>
      </c>
      <c r="J26" s="11">
        <v>0</v>
      </c>
      <c r="K26" s="11">
        <f>F26-I26-J26</f>
        <v>95795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42000</v>
      </c>
      <c r="E27" s="11">
        <v>50700</v>
      </c>
      <c r="F27" s="11">
        <f>G27+H27</f>
        <v>46533</v>
      </c>
      <c r="G27" s="11">
        <v>0</v>
      </c>
      <c r="H27" s="11">
        <v>46533</v>
      </c>
      <c r="I27" s="11">
        <v>46533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251000</v>
      </c>
      <c r="E28" s="11">
        <f>E29+E30+E31</f>
        <v>264000</v>
      </c>
      <c r="F28" s="11">
        <f>G28+H28</f>
        <v>1479052</v>
      </c>
      <c r="G28" s="11">
        <f>G29+G30+G31</f>
        <v>1256796</v>
      </c>
      <c r="H28" s="11">
        <f>H29+H30+H31</f>
        <v>222256</v>
      </c>
      <c r="I28" s="11">
        <f>I29+I30+I31</f>
        <v>303704</v>
      </c>
      <c r="J28" s="11">
        <f>J29+J30+J31</f>
        <v>0</v>
      </c>
      <c r="K28" s="11">
        <f>F28-I28-J28</f>
        <v>1175348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46500</v>
      </c>
      <c r="E29" s="11">
        <v>46500</v>
      </c>
      <c r="F29" s="11">
        <f>G29+H29</f>
        <v>271915</v>
      </c>
      <c r="G29" s="11">
        <v>226221</v>
      </c>
      <c r="H29" s="11">
        <v>45694</v>
      </c>
      <c r="I29" s="11">
        <v>48164</v>
      </c>
      <c r="J29" s="11">
        <v>0</v>
      </c>
      <c r="K29" s="11">
        <f>F29-I29-J29</f>
        <v>223751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1500</v>
      </c>
      <c r="E30" s="11">
        <v>1500</v>
      </c>
      <c r="F30" s="11">
        <f>G30+H30</f>
        <v>3479</v>
      </c>
      <c r="G30" s="11">
        <v>16</v>
      </c>
      <c r="H30" s="11">
        <v>3463</v>
      </c>
      <c r="I30" s="11">
        <v>3462</v>
      </c>
      <c r="J30" s="11">
        <v>0</v>
      </c>
      <c r="K30" s="11">
        <f>F30-I30-J30</f>
        <v>17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203000</v>
      </c>
      <c r="E31" s="11">
        <v>216000</v>
      </c>
      <c r="F31" s="11">
        <f>G31+H31</f>
        <v>1203658</v>
      </c>
      <c r="G31" s="11">
        <v>1030559</v>
      </c>
      <c r="H31" s="11">
        <v>173099</v>
      </c>
      <c r="I31" s="11">
        <v>252078</v>
      </c>
      <c r="J31" s="11">
        <v>0</v>
      </c>
      <c r="K31" s="11">
        <f>F31-I31-J31</f>
        <v>951580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6500</v>
      </c>
      <c r="E32" s="11">
        <v>6500</v>
      </c>
      <c r="F32" s="11">
        <f>G32+H32</f>
        <v>8839</v>
      </c>
      <c r="G32" s="11">
        <v>6835</v>
      </c>
      <c r="H32" s="11">
        <v>2004</v>
      </c>
      <c r="I32" s="11">
        <v>5114</v>
      </c>
      <c r="J32" s="11">
        <v>0</v>
      </c>
      <c r="K32" s="11">
        <f>F32-I32-J32</f>
        <v>3725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4049900</v>
      </c>
      <c r="E33" s="11">
        <f>E34+E38</f>
        <v>5165000</v>
      </c>
      <c r="F33" s="11">
        <f>G33+H33</f>
        <v>5338447</v>
      </c>
      <c r="G33" s="11">
        <f>G34+G38</f>
        <v>163696</v>
      </c>
      <c r="H33" s="11">
        <f>H34+H38</f>
        <v>5174751</v>
      </c>
      <c r="I33" s="11">
        <f>I34+I38</f>
        <v>5209636</v>
      </c>
      <c r="J33" s="11">
        <f>J34+J38</f>
        <v>0</v>
      </c>
      <c r="K33" s="11">
        <f>F33-I33-J33</f>
        <v>128811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3984000</v>
      </c>
      <c r="E34" s="11">
        <f>+E35+E36+E37</f>
        <v>5069000</v>
      </c>
      <c r="F34" s="11">
        <f>G34+H34</f>
        <v>5069000</v>
      </c>
      <c r="G34" s="11">
        <f>+G35+G36+G37</f>
        <v>0</v>
      </c>
      <c r="H34" s="11">
        <f>+H35+H36+H37</f>
        <v>5069000</v>
      </c>
      <c r="I34" s="11">
        <f>+I35+I36+I37</f>
        <v>5069000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3207000</v>
      </c>
      <c r="E35" s="11">
        <v>3492000</v>
      </c>
      <c r="F35" s="11">
        <f>G35+H35</f>
        <v>3492000</v>
      </c>
      <c r="G35" s="11">
        <v>0</v>
      </c>
      <c r="H35" s="11">
        <v>3492000</v>
      </c>
      <c r="I35" s="11">
        <v>3492000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737000</v>
      </c>
      <c r="E37" s="11">
        <v>1537000</v>
      </c>
      <c r="F37" s="11">
        <f>G37+H37</f>
        <v>1537000</v>
      </c>
      <c r="G37" s="11">
        <v>0</v>
      </c>
      <c r="H37" s="11">
        <v>1537000</v>
      </c>
      <c r="I37" s="11">
        <v>1537000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65900</v>
      </c>
      <c r="E38" s="11">
        <f>E39+E42</f>
        <v>96000</v>
      </c>
      <c r="F38" s="11">
        <f>G38+H38</f>
        <v>269447</v>
      </c>
      <c r="G38" s="11">
        <f>G39+G42</f>
        <v>163696</v>
      </c>
      <c r="H38" s="11">
        <f>H39+H42</f>
        <v>105751</v>
      </c>
      <c r="I38" s="11">
        <f>I39+I42</f>
        <v>140636</v>
      </c>
      <c r="J38" s="11">
        <f>J39+J42</f>
        <v>0</v>
      </c>
      <c r="K38" s="11">
        <f>F38-I38-J38</f>
        <v>128811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65400</v>
      </c>
      <c r="E39" s="11">
        <f>E40+E41</f>
        <v>95500</v>
      </c>
      <c r="F39" s="11">
        <f>G39+H39</f>
        <v>269445</v>
      </c>
      <c r="G39" s="11">
        <f>G40+G41</f>
        <v>163696</v>
      </c>
      <c r="H39" s="11">
        <f>H40+H41</f>
        <v>105749</v>
      </c>
      <c r="I39" s="11">
        <f>I40+I41</f>
        <v>140634</v>
      </c>
      <c r="J39" s="11">
        <f>J40+J41</f>
        <v>0</v>
      </c>
      <c r="K39" s="11">
        <f>F39-I39-J39</f>
        <v>128811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55900</v>
      </c>
      <c r="E40" s="11">
        <v>86000</v>
      </c>
      <c r="F40" s="11">
        <f>G40+H40</f>
        <v>240300</v>
      </c>
      <c r="G40" s="11">
        <v>154889</v>
      </c>
      <c r="H40" s="11">
        <v>85411</v>
      </c>
      <c r="I40" s="11">
        <v>123310</v>
      </c>
      <c r="J40" s="11">
        <v>0</v>
      </c>
      <c r="K40" s="11">
        <f>F40-I40-J40</f>
        <v>116990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9500</v>
      </c>
      <c r="E41" s="11">
        <v>9500</v>
      </c>
      <c r="F41" s="11">
        <f>G41+H41</f>
        <v>29145</v>
      </c>
      <c r="G41" s="11">
        <v>8807</v>
      </c>
      <c r="H41" s="11">
        <v>20338</v>
      </c>
      <c r="I41" s="11">
        <v>17324</v>
      </c>
      <c r="J41" s="11">
        <v>0</v>
      </c>
      <c r="K41" s="11">
        <f>F41-I41-J41</f>
        <v>11821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500</v>
      </c>
      <c r="E42" s="11">
        <v>500</v>
      </c>
      <c r="F42" s="11">
        <f>G42+H42</f>
        <v>2</v>
      </c>
      <c r="G42" s="11">
        <v>0</v>
      </c>
      <c r="H42" s="11">
        <v>2</v>
      </c>
      <c r="I42" s="11">
        <v>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</v>
      </c>
      <c r="E43" s="11">
        <f>E44</f>
        <v>1000</v>
      </c>
      <c r="F43" s="11">
        <f>G43+H43</f>
        <v>1103</v>
      </c>
      <c r="G43" s="11">
        <f>G44</f>
        <v>0</v>
      </c>
      <c r="H43" s="11">
        <f>H44</f>
        <v>1103</v>
      </c>
      <c r="I43" s="11">
        <f>I44</f>
        <v>1103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1103</v>
      </c>
      <c r="G44" s="11">
        <f>G45</f>
        <v>0</v>
      </c>
      <c r="H44" s="11">
        <f>H45</f>
        <v>1103</v>
      </c>
      <c r="I44" s="11">
        <f>I45</f>
        <v>1103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</v>
      </c>
      <c r="E45" s="11">
        <v>1000</v>
      </c>
      <c r="F45" s="11">
        <f>G45+H45</f>
        <v>1103</v>
      </c>
      <c r="G45" s="11">
        <v>0</v>
      </c>
      <c r="H45" s="11">
        <v>1103</v>
      </c>
      <c r="I45" s="11">
        <v>1103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286900</v>
      </c>
      <c r="E46" s="11">
        <f>E47+E51</f>
        <v>326900</v>
      </c>
      <c r="F46" s="11">
        <f>G46+H46</f>
        <v>1304020</v>
      </c>
      <c r="G46" s="11">
        <f>G47+G51</f>
        <v>1002552</v>
      </c>
      <c r="H46" s="11">
        <f>H47+H51</f>
        <v>301468</v>
      </c>
      <c r="I46" s="11">
        <f>I47+I51</f>
        <v>327844</v>
      </c>
      <c r="J46" s="11">
        <f>J47+J51</f>
        <v>0</v>
      </c>
      <c r="K46" s="11">
        <f>F46-I46-J46</f>
        <v>976176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19600</v>
      </c>
      <c r="E47" s="11">
        <f>E48</f>
        <v>34600</v>
      </c>
      <c r="F47" s="11">
        <f>G47+H47</f>
        <v>112850</v>
      </c>
      <c r="G47" s="11">
        <f>G48</f>
        <v>43870</v>
      </c>
      <c r="H47" s="11">
        <f>H48</f>
        <v>68980</v>
      </c>
      <c r="I47" s="11">
        <f>I48</f>
        <v>73604</v>
      </c>
      <c r="J47" s="11">
        <f>J48</f>
        <v>0</v>
      </c>
      <c r="K47" s="11">
        <f>F47-I47-J47</f>
        <v>39246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19600</v>
      </c>
      <c r="E48" s="11">
        <f>+E49</f>
        <v>34600</v>
      </c>
      <c r="F48" s="11">
        <f>G48+H48</f>
        <v>112850</v>
      </c>
      <c r="G48" s="11">
        <f>+G49</f>
        <v>43870</v>
      </c>
      <c r="H48" s="11">
        <f>+H49</f>
        <v>68980</v>
      </c>
      <c r="I48" s="11">
        <f>+I49</f>
        <v>73604</v>
      </c>
      <c r="J48" s="11">
        <f>+J49</f>
        <v>0</v>
      </c>
      <c r="K48" s="11">
        <f>F48-I48-J48</f>
        <v>39246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19600</v>
      </c>
      <c r="E49" s="11">
        <f>+E50</f>
        <v>34600</v>
      </c>
      <c r="F49" s="11">
        <f>G49+H49</f>
        <v>112850</v>
      </c>
      <c r="G49" s="11">
        <f>+G50</f>
        <v>43870</v>
      </c>
      <c r="H49" s="11">
        <f>+H50</f>
        <v>68980</v>
      </c>
      <c r="I49" s="11">
        <f>+I50</f>
        <v>73604</v>
      </c>
      <c r="J49" s="11">
        <f>+J50</f>
        <v>0</v>
      </c>
      <c r="K49" s="11">
        <f>F49-I49-J49</f>
        <v>39246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19600</v>
      </c>
      <c r="E50" s="11">
        <v>34600</v>
      </c>
      <c r="F50" s="11">
        <f>G50+H50</f>
        <v>112850</v>
      </c>
      <c r="G50" s="11">
        <v>43870</v>
      </c>
      <c r="H50" s="11">
        <v>68980</v>
      </c>
      <c r="I50" s="11">
        <v>73604</v>
      </c>
      <c r="J50" s="11">
        <v>0</v>
      </c>
      <c r="K50" s="11">
        <f>F50-I50-J50</f>
        <v>39246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267300</v>
      </c>
      <c r="E51" s="11">
        <f>+E52+E55</f>
        <v>292300</v>
      </c>
      <c r="F51" s="11">
        <f>G51+H51</f>
        <v>1191170</v>
      </c>
      <c r="G51" s="11">
        <f>+G52+G55</f>
        <v>958682</v>
      </c>
      <c r="H51" s="11">
        <f>+H52+H55</f>
        <v>232488</v>
      </c>
      <c r="I51" s="11">
        <f>+I52+I55</f>
        <v>254240</v>
      </c>
      <c r="J51" s="11">
        <f>+J52+J55</f>
        <v>0</v>
      </c>
      <c r="K51" s="11">
        <f>F51-I51-J51</f>
        <v>936930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90800</v>
      </c>
      <c r="E52" s="11">
        <f>E53</f>
        <v>90800</v>
      </c>
      <c r="F52" s="11">
        <f>G52+H52</f>
        <v>874185</v>
      </c>
      <c r="G52" s="11">
        <f>G53</f>
        <v>798848</v>
      </c>
      <c r="H52" s="11">
        <f>H53</f>
        <v>75337</v>
      </c>
      <c r="I52" s="11">
        <f>I53</f>
        <v>120644</v>
      </c>
      <c r="J52" s="11">
        <f>J53</f>
        <v>0</v>
      </c>
      <c r="K52" s="11">
        <f>F52-I52-J52</f>
        <v>753541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90800</v>
      </c>
      <c r="E53" s="11">
        <f>E54</f>
        <v>90800</v>
      </c>
      <c r="F53" s="11">
        <f>G53+H53</f>
        <v>874185</v>
      </c>
      <c r="G53" s="11">
        <f>G54</f>
        <v>798848</v>
      </c>
      <c r="H53" s="11">
        <f>H54</f>
        <v>75337</v>
      </c>
      <c r="I53" s="11">
        <f>I54</f>
        <v>120644</v>
      </c>
      <c r="J53" s="11">
        <f>J54</f>
        <v>0</v>
      </c>
      <c r="K53" s="11">
        <f>F53-I53-J53</f>
        <v>753541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90800</v>
      </c>
      <c r="E54" s="11">
        <v>90800</v>
      </c>
      <c r="F54" s="11">
        <f>G54+H54</f>
        <v>874185</v>
      </c>
      <c r="G54" s="11">
        <v>798848</v>
      </c>
      <c r="H54" s="11">
        <v>75337</v>
      </c>
      <c r="I54" s="11">
        <v>120644</v>
      </c>
      <c r="J54" s="11">
        <v>0</v>
      </c>
      <c r="K54" s="11">
        <f>F54-I54-J54</f>
        <v>753541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176500</v>
      </c>
      <c r="E55" s="11">
        <f>+E56+E57+E58</f>
        <v>201500</v>
      </c>
      <c r="F55" s="11">
        <f>G55+H55</f>
        <v>316985</v>
      </c>
      <c r="G55" s="11">
        <f>+G56+G57+G58</f>
        <v>159834</v>
      </c>
      <c r="H55" s="11">
        <f>+H56+H57+H58</f>
        <v>157151</v>
      </c>
      <c r="I55" s="11">
        <f>+I56+I57+I58</f>
        <v>133596</v>
      </c>
      <c r="J55" s="11">
        <f>+J56+J57+J58</f>
        <v>0</v>
      </c>
      <c r="K55" s="11">
        <f>F55-I55-J55</f>
        <v>183389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98500</v>
      </c>
      <c r="E56" s="11">
        <v>123500</v>
      </c>
      <c r="F56" s="11">
        <f>G56+H56</f>
        <v>306595</v>
      </c>
      <c r="G56" s="11">
        <v>152714</v>
      </c>
      <c r="H56" s="11">
        <v>153881</v>
      </c>
      <c r="I56" s="11">
        <v>130556</v>
      </c>
      <c r="J56" s="11">
        <v>0</v>
      </c>
      <c r="K56" s="11">
        <f>F56-I56-J56</f>
        <v>176039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</v>
      </c>
      <c r="E57" s="11">
        <v>1000</v>
      </c>
      <c r="F57" s="11">
        <f>G57+H57</f>
        <v>8767</v>
      </c>
      <c r="G57" s="11">
        <v>7120</v>
      </c>
      <c r="H57" s="11">
        <v>1647</v>
      </c>
      <c r="I57" s="11">
        <v>1417</v>
      </c>
      <c r="J57" s="11">
        <v>0</v>
      </c>
      <c r="K57" s="11">
        <f>F57-I57-J57</f>
        <v>7350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77000</v>
      </c>
      <c r="E58" s="11">
        <v>77000</v>
      </c>
      <c r="F58" s="11">
        <f>G58+H58</f>
        <v>1623</v>
      </c>
      <c r="G58" s="11">
        <v>0</v>
      </c>
      <c r="H58" s="11">
        <v>1623</v>
      </c>
      <c r="I58" s="11">
        <v>1623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-787800</v>
      </c>
      <c r="F59" s="11">
        <f>G59+H59</f>
        <v>-818892</v>
      </c>
      <c r="G59" s="11">
        <v>0</v>
      </c>
      <c r="H59" s="11">
        <v>-818892</v>
      </c>
      <c r="I59" s="11">
        <v>-818892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787800</v>
      </c>
      <c r="F60" s="11">
        <f>G60+H60</f>
        <v>818892</v>
      </c>
      <c r="G60" s="11">
        <v>0</v>
      </c>
      <c r="H60" s="11">
        <v>818892</v>
      </c>
      <c r="I60" s="11">
        <v>818892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873100</v>
      </c>
      <c r="E61" s="11">
        <f>E62</f>
        <v>873100</v>
      </c>
      <c r="F61" s="11">
        <f>G61+H61</f>
        <v>0</v>
      </c>
      <c r="G61" s="11">
        <f>G62</f>
        <v>0</v>
      </c>
      <c r="H61" s="11">
        <f>H62</f>
        <v>0</v>
      </c>
      <c r="I61" s="11">
        <f>I62</f>
        <v>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+D63+D64</f>
        <v>873100</v>
      </c>
      <c r="E62" s="11">
        <f>+E63+E64</f>
        <v>873100</v>
      </c>
      <c r="F62" s="11">
        <f>G62+H62</f>
        <v>0</v>
      </c>
      <c r="G62" s="11">
        <f>+G63+G64</f>
        <v>0</v>
      </c>
      <c r="H62" s="11">
        <f>+H63+H64</f>
        <v>0</v>
      </c>
      <c r="I62" s="11">
        <f>+I63+I64</f>
        <v>0</v>
      </c>
      <c r="J62" s="11">
        <f>+J63+J64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340300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532800</v>
      </c>
      <c r="E64" s="11">
        <v>873100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5691800</v>
      </c>
      <c r="E65" s="11">
        <f>E66</f>
        <v>5727600</v>
      </c>
      <c r="F65" s="11">
        <f>G65+H65</f>
        <v>735109</v>
      </c>
      <c r="G65" s="11">
        <f>G66</f>
        <v>0</v>
      </c>
      <c r="H65" s="11">
        <f>H66</f>
        <v>735109</v>
      </c>
      <c r="I65" s="11">
        <f>I66</f>
        <v>735109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5691800</v>
      </c>
      <c r="E66" s="11">
        <f>E67+E71</f>
        <v>5727600</v>
      </c>
      <c r="F66" s="11">
        <f>G66+H66</f>
        <v>735109</v>
      </c>
      <c r="G66" s="11">
        <f>G67+G71</f>
        <v>0</v>
      </c>
      <c r="H66" s="11">
        <f>H67+H71</f>
        <v>735109</v>
      </c>
      <c r="I66" s="11">
        <f>I67+I71</f>
        <v>735109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5531800</v>
      </c>
      <c r="E67" s="11">
        <f>+E68+E69+E70</f>
        <v>5567600</v>
      </c>
      <c r="F67" s="11">
        <f>G67+H67</f>
        <v>704139</v>
      </c>
      <c r="G67" s="11">
        <f>+G68+G69+G70</f>
        <v>0</v>
      </c>
      <c r="H67" s="11">
        <f>+H68+H69+H70</f>
        <v>704139</v>
      </c>
      <c r="I67" s="11">
        <f>+I68+I69+I70</f>
        <v>704139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313500</v>
      </c>
      <c r="E68" s="11">
        <v>349300</v>
      </c>
      <c r="F68" s="11">
        <f>G68+H68</f>
        <v>332252</v>
      </c>
      <c r="G68" s="11">
        <v>0</v>
      </c>
      <c r="H68" s="11">
        <v>332252</v>
      </c>
      <c r="I68" s="11">
        <v>332252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75000</v>
      </c>
      <c r="E69" s="11">
        <v>75000</v>
      </c>
      <c r="F69" s="11">
        <f>G69+H69</f>
        <v>80722</v>
      </c>
      <c r="G69" s="11">
        <v>0</v>
      </c>
      <c r="H69" s="11">
        <v>80722</v>
      </c>
      <c r="I69" s="11">
        <v>80722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5143300</v>
      </c>
      <c r="E70" s="11">
        <v>5143300</v>
      </c>
      <c r="F70" s="11">
        <f>G70+H70</f>
        <v>291165</v>
      </c>
      <c r="G70" s="11">
        <v>0</v>
      </c>
      <c r="H70" s="11">
        <v>291165</v>
      </c>
      <c r="I70" s="11">
        <v>291165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160000</v>
      </c>
      <c r="E71" s="11">
        <f>+E72</f>
        <v>160000</v>
      </c>
      <c r="F71" s="11">
        <f>G71+H71</f>
        <v>30970</v>
      </c>
      <c r="G71" s="11">
        <f>+G72</f>
        <v>0</v>
      </c>
      <c r="H71" s="11">
        <f>+H72</f>
        <v>30970</v>
      </c>
      <c r="I71" s="11">
        <f>+I72</f>
        <v>30970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160000</v>
      </c>
      <c r="E72" s="11">
        <v>160000</v>
      </c>
      <c r="F72" s="11">
        <f>G72+H72</f>
        <v>30970</v>
      </c>
      <c r="G72" s="11">
        <v>0</v>
      </c>
      <c r="H72" s="11">
        <v>30970</v>
      </c>
      <c r="I72" s="11">
        <v>30970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209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208</v>
      </c>
      <c r="F75" s="3"/>
      <c r="G75" s="3"/>
      <c r="H75" s="3"/>
      <c r="I75" s="3"/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7E737-636D-4803-AF4B-D95E353E1F90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D12+D60+D63</f>
        <v>7054100</v>
      </c>
      <c r="E11" s="11">
        <f>E12+E60+E63</f>
        <v>7152600</v>
      </c>
      <c r="F11" s="11">
        <f>G11+H11</f>
        <v>9324104</v>
      </c>
      <c r="G11" s="11">
        <f>G12+G60+G63</f>
        <v>2524839</v>
      </c>
      <c r="H11" s="11">
        <f>H12+H60+H63</f>
        <v>6799265</v>
      </c>
      <c r="I11" s="11">
        <f>I12+I60+I63</f>
        <v>6944249</v>
      </c>
      <c r="J11" s="11">
        <f>J12+J60+J63</f>
        <v>0</v>
      </c>
      <c r="K11" s="11">
        <f>F11-I11-J11</f>
        <v>2379855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6165300</v>
      </c>
      <c r="E12" s="11">
        <f>E13+E45</f>
        <v>6568300</v>
      </c>
      <c r="F12" s="11">
        <f>G12+H12</f>
        <v>8880160</v>
      </c>
      <c r="G12" s="11">
        <f>G13+G45</f>
        <v>2524839</v>
      </c>
      <c r="H12" s="11">
        <f>H13+H45</f>
        <v>6355321</v>
      </c>
      <c r="I12" s="11">
        <f>I13+I45</f>
        <v>6500305</v>
      </c>
      <c r="J12" s="11">
        <f>J13+J45</f>
        <v>0</v>
      </c>
      <c r="K12" s="11">
        <f>F12-I12-J12</f>
        <v>2379855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5878400</v>
      </c>
      <c r="E13" s="11">
        <f>E14+E22+E32+E42</f>
        <v>7029200</v>
      </c>
      <c r="F13" s="11">
        <f>G13+H13</f>
        <v>8395032</v>
      </c>
      <c r="G13" s="11">
        <f>G14+G22+G32+G42</f>
        <v>1522287</v>
      </c>
      <c r="H13" s="11">
        <f>H14+H22+H32+H42</f>
        <v>6872745</v>
      </c>
      <c r="I13" s="11">
        <f>I14+I22+I32+I42</f>
        <v>6991353</v>
      </c>
      <c r="J13" s="11">
        <f>J14+J22+J32+J42</f>
        <v>0</v>
      </c>
      <c r="K13" s="11">
        <f>F13-I13-J13</f>
        <v>1403679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1497000</v>
      </c>
      <c r="E14" s="11">
        <f>+E15</f>
        <v>1511000</v>
      </c>
      <c r="F14" s="11">
        <f>G14+H14</f>
        <v>1394543</v>
      </c>
      <c r="G14" s="11">
        <f>+G15</f>
        <v>0</v>
      </c>
      <c r="H14" s="11">
        <f>+H15</f>
        <v>1394543</v>
      </c>
      <c r="I14" s="11">
        <f>+I15</f>
        <v>1394543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1497000</v>
      </c>
      <c r="E15" s="11">
        <f>E16+E18</f>
        <v>1511000</v>
      </c>
      <c r="F15" s="11">
        <f>G15+H15</f>
        <v>1394543</v>
      </c>
      <c r="G15" s="11">
        <f>G16+G18</f>
        <v>0</v>
      </c>
      <c r="H15" s="11">
        <f>H16+H18</f>
        <v>1394543</v>
      </c>
      <c r="I15" s="11">
        <f>I16+I18</f>
        <v>1394543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16109</v>
      </c>
      <c r="G16" s="11">
        <f>+G17</f>
        <v>0</v>
      </c>
      <c r="H16" s="11">
        <f>+H17</f>
        <v>16109</v>
      </c>
      <c r="I16" s="11">
        <f>+I17</f>
        <v>16109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16109</v>
      </c>
      <c r="G17" s="11">
        <v>0</v>
      </c>
      <c r="H17" s="11">
        <v>16109</v>
      </c>
      <c r="I17" s="11">
        <v>16109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1497000</v>
      </c>
      <c r="E18" s="11">
        <f>E19+E20+E21</f>
        <v>1511000</v>
      </c>
      <c r="F18" s="11">
        <f>G18+H18</f>
        <v>1378434</v>
      </c>
      <c r="G18" s="11">
        <f>G19+G20+G21</f>
        <v>0</v>
      </c>
      <c r="H18" s="11">
        <f>H19+H20+H21</f>
        <v>1378434</v>
      </c>
      <c r="I18" s="11">
        <f>I19+I20+I21</f>
        <v>1378434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1016000</v>
      </c>
      <c r="E19" s="11">
        <v>1016000</v>
      </c>
      <c r="F19" s="11">
        <f>G19+H19</f>
        <v>883000</v>
      </c>
      <c r="G19" s="11">
        <v>0</v>
      </c>
      <c r="H19" s="11">
        <v>883000</v>
      </c>
      <c r="I19" s="11">
        <v>883000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81000</v>
      </c>
      <c r="E20" s="11">
        <v>95000</v>
      </c>
      <c r="F20" s="11">
        <f>G20+H20</f>
        <v>95434</v>
      </c>
      <c r="G20" s="11">
        <v>0</v>
      </c>
      <c r="H20" s="11">
        <v>95434</v>
      </c>
      <c r="I20" s="11">
        <v>95434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400000</v>
      </c>
      <c r="F21" s="11">
        <f>G21+H21</f>
        <v>400000</v>
      </c>
      <c r="G21" s="11">
        <v>0</v>
      </c>
      <c r="H21" s="11">
        <v>400000</v>
      </c>
      <c r="I21" s="11">
        <v>400000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214</v>
      </c>
      <c r="B22" s="10" t="s">
        <v>56</v>
      </c>
      <c r="C22" s="10" t="s">
        <v>57</v>
      </c>
      <c r="D22" s="11">
        <f>D23</f>
        <v>330500</v>
      </c>
      <c r="E22" s="11">
        <f>E23</f>
        <v>352200</v>
      </c>
      <c r="F22" s="11">
        <f>G22+H22</f>
        <v>1660939</v>
      </c>
      <c r="G22" s="11">
        <f>G23</f>
        <v>1358591</v>
      </c>
      <c r="H22" s="11">
        <f>H23</f>
        <v>302348</v>
      </c>
      <c r="I22" s="11">
        <f>I23</f>
        <v>386071</v>
      </c>
      <c r="J22" s="11">
        <f>J23</f>
        <v>0</v>
      </c>
      <c r="K22" s="11">
        <f>F22-I22-J22</f>
        <v>1274868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330500</v>
      </c>
      <c r="E23" s="11">
        <f>E24+E27+E31</f>
        <v>352200</v>
      </c>
      <c r="F23" s="11">
        <f>G23+H23</f>
        <v>1660939</v>
      </c>
      <c r="G23" s="11">
        <f>G24+G27+G31</f>
        <v>1358591</v>
      </c>
      <c r="H23" s="11">
        <f>H24+H27+H31</f>
        <v>302348</v>
      </c>
      <c r="I23" s="11">
        <f>I24+I27+I31</f>
        <v>386071</v>
      </c>
      <c r="J23" s="11">
        <f>J24+J27+J31</f>
        <v>0</v>
      </c>
      <c r="K23" s="11">
        <f>F23-I23-J23</f>
        <v>1274868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81700</v>
      </c>
      <c r="F24" s="11">
        <f>G24+H24</f>
        <v>173048</v>
      </c>
      <c r="G24" s="11">
        <f>G25+G26</f>
        <v>94960</v>
      </c>
      <c r="H24" s="11">
        <f>H25+H26</f>
        <v>78088</v>
      </c>
      <c r="I24" s="11">
        <f>I25+I26</f>
        <v>77253</v>
      </c>
      <c r="J24" s="11">
        <f>J25+J26</f>
        <v>0</v>
      </c>
      <c r="K24" s="11">
        <f>F24-I24-J24</f>
        <v>95795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31000</v>
      </c>
      <c r="E25" s="11">
        <v>31000</v>
      </c>
      <c r="F25" s="11">
        <f>G25+H25</f>
        <v>126515</v>
      </c>
      <c r="G25" s="11">
        <v>94960</v>
      </c>
      <c r="H25" s="11">
        <v>31555</v>
      </c>
      <c r="I25" s="11">
        <v>30720</v>
      </c>
      <c r="J25" s="11">
        <v>0</v>
      </c>
      <c r="K25" s="11">
        <f>F25-I25-J25</f>
        <v>95795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42000</v>
      </c>
      <c r="E26" s="11">
        <v>50700</v>
      </c>
      <c r="F26" s="11">
        <f>G26+H26</f>
        <v>46533</v>
      </c>
      <c r="G26" s="11">
        <v>0</v>
      </c>
      <c r="H26" s="11">
        <v>46533</v>
      </c>
      <c r="I26" s="11">
        <v>46533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251000</v>
      </c>
      <c r="E27" s="11">
        <f>E28+E29+E30</f>
        <v>264000</v>
      </c>
      <c r="F27" s="11">
        <f>G27+H27</f>
        <v>1479052</v>
      </c>
      <c r="G27" s="11">
        <f>G28+G29+G30</f>
        <v>1256796</v>
      </c>
      <c r="H27" s="11">
        <f>H28+H29+H30</f>
        <v>222256</v>
      </c>
      <c r="I27" s="11">
        <f>I28+I29+I30</f>
        <v>303704</v>
      </c>
      <c r="J27" s="11">
        <f>J28+J29+J30</f>
        <v>0</v>
      </c>
      <c r="K27" s="11">
        <f>F27-I27-J27</f>
        <v>1175348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46500</v>
      </c>
      <c r="E28" s="11">
        <v>46500</v>
      </c>
      <c r="F28" s="11">
        <f>G28+H28</f>
        <v>271915</v>
      </c>
      <c r="G28" s="11">
        <v>226221</v>
      </c>
      <c r="H28" s="11">
        <v>45694</v>
      </c>
      <c r="I28" s="11">
        <v>48164</v>
      </c>
      <c r="J28" s="11">
        <v>0</v>
      </c>
      <c r="K28" s="11">
        <f>F28-I28-J28</f>
        <v>223751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1500</v>
      </c>
      <c r="E29" s="11">
        <v>1500</v>
      </c>
      <c r="F29" s="11">
        <f>G29+H29</f>
        <v>3479</v>
      </c>
      <c r="G29" s="11">
        <v>16</v>
      </c>
      <c r="H29" s="11">
        <v>3463</v>
      </c>
      <c r="I29" s="11">
        <v>3462</v>
      </c>
      <c r="J29" s="11">
        <v>0</v>
      </c>
      <c r="K29" s="11">
        <f>F29-I29-J29</f>
        <v>17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203000</v>
      </c>
      <c r="E30" s="11">
        <v>216000</v>
      </c>
      <c r="F30" s="11">
        <f>G30+H30</f>
        <v>1203658</v>
      </c>
      <c r="G30" s="11">
        <v>1030559</v>
      </c>
      <c r="H30" s="11">
        <v>173099</v>
      </c>
      <c r="I30" s="11">
        <v>252078</v>
      </c>
      <c r="J30" s="11">
        <v>0</v>
      </c>
      <c r="K30" s="11">
        <f>F30-I30-J30</f>
        <v>951580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6500</v>
      </c>
      <c r="E31" s="11">
        <v>6500</v>
      </c>
      <c r="F31" s="11">
        <f>G31+H31</f>
        <v>8839</v>
      </c>
      <c r="G31" s="11">
        <v>6835</v>
      </c>
      <c r="H31" s="11">
        <v>2004</v>
      </c>
      <c r="I31" s="11">
        <v>5114</v>
      </c>
      <c r="J31" s="11">
        <v>0</v>
      </c>
      <c r="K31" s="11">
        <f>F31-I31-J31</f>
        <v>3725</v>
      </c>
    </row>
    <row r="32" spans="1:11" s="6" customFormat="1" ht="22.5" x14ac:dyDescent="0.25">
      <c r="A32" s="10" t="s">
        <v>215</v>
      </c>
      <c r="B32" s="10" t="s">
        <v>86</v>
      </c>
      <c r="C32" s="10" t="s">
        <v>87</v>
      </c>
      <c r="D32" s="11">
        <f>D33+D37</f>
        <v>4049900</v>
      </c>
      <c r="E32" s="11">
        <f>E33+E37</f>
        <v>5165000</v>
      </c>
      <c r="F32" s="11">
        <f>G32+H32</f>
        <v>5338447</v>
      </c>
      <c r="G32" s="11">
        <f>G33+G37</f>
        <v>163696</v>
      </c>
      <c r="H32" s="11">
        <f>H33+H37</f>
        <v>5174751</v>
      </c>
      <c r="I32" s="11">
        <f>I33+I37</f>
        <v>5209636</v>
      </c>
      <c r="J32" s="11">
        <f>J33+J37</f>
        <v>0</v>
      </c>
      <c r="K32" s="11">
        <f>F32-I32-J32</f>
        <v>128811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3984000</v>
      </c>
      <c r="E33" s="11">
        <f>+E34+E35+E36</f>
        <v>5069000</v>
      </c>
      <c r="F33" s="11">
        <f>G33+H33</f>
        <v>5069000</v>
      </c>
      <c r="G33" s="11">
        <f>+G34+G35+G36</f>
        <v>0</v>
      </c>
      <c r="H33" s="11">
        <f>+H34+H35+H36</f>
        <v>5069000</v>
      </c>
      <c r="I33" s="11">
        <f>+I34+I35+I36</f>
        <v>5069000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216</v>
      </c>
      <c r="B34" s="10" t="s">
        <v>92</v>
      </c>
      <c r="C34" s="10" t="s">
        <v>93</v>
      </c>
      <c r="D34" s="11">
        <v>3207000</v>
      </c>
      <c r="E34" s="11">
        <v>3492000</v>
      </c>
      <c r="F34" s="11">
        <f>G34+H34</f>
        <v>3492000</v>
      </c>
      <c r="G34" s="11">
        <v>0</v>
      </c>
      <c r="H34" s="11">
        <v>3492000</v>
      </c>
      <c r="I34" s="11">
        <v>3492000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217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737000</v>
      </c>
      <c r="E36" s="11">
        <v>1537000</v>
      </c>
      <c r="F36" s="11">
        <f>G36+H36</f>
        <v>1537000</v>
      </c>
      <c r="G36" s="11">
        <v>0</v>
      </c>
      <c r="H36" s="11">
        <v>1537000</v>
      </c>
      <c r="I36" s="11">
        <v>1537000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218</v>
      </c>
      <c r="B37" s="10" t="s">
        <v>101</v>
      </c>
      <c r="C37" s="10" t="s">
        <v>102</v>
      </c>
      <c r="D37" s="11">
        <f>D38+D41</f>
        <v>65900</v>
      </c>
      <c r="E37" s="11">
        <f>E38+E41</f>
        <v>96000</v>
      </c>
      <c r="F37" s="11">
        <f>G37+H37</f>
        <v>269447</v>
      </c>
      <c r="G37" s="11">
        <f>G38+G41</f>
        <v>163696</v>
      </c>
      <c r="H37" s="11">
        <f>H38+H41</f>
        <v>105751</v>
      </c>
      <c r="I37" s="11">
        <f>I38+I41</f>
        <v>140636</v>
      </c>
      <c r="J37" s="11">
        <f>J38+J41</f>
        <v>0</v>
      </c>
      <c r="K37" s="11">
        <f>F37-I37-J37</f>
        <v>128811</v>
      </c>
    </row>
    <row r="38" spans="1:11" s="6" customFormat="1" ht="22.5" x14ac:dyDescent="0.25">
      <c r="A38" s="10" t="s">
        <v>219</v>
      </c>
      <c r="B38" s="10" t="s">
        <v>104</v>
      </c>
      <c r="C38" s="10" t="s">
        <v>105</v>
      </c>
      <c r="D38" s="11">
        <f>D39+D40</f>
        <v>65400</v>
      </c>
      <c r="E38" s="11">
        <f>E39+E40</f>
        <v>95500</v>
      </c>
      <c r="F38" s="11">
        <f>G38+H38</f>
        <v>269445</v>
      </c>
      <c r="G38" s="11">
        <f>G39+G40</f>
        <v>163696</v>
      </c>
      <c r="H38" s="11">
        <f>H39+H40</f>
        <v>105749</v>
      </c>
      <c r="I38" s="11">
        <f>I39+I40</f>
        <v>140634</v>
      </c>
      <c r="J38" s="11">
        <f>J39+J40</f>
        <v>0</v>
      </c>
      <c r="K38" s="11">
        <f>F38-I38-J38</f>
        <v>128811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55900</v>
      </c>
      <c r="E39" s="11">
        <v>86000</v>
      </c>
      <c r="F39" s="11">
        <f>G39+H39</f>
        <v>240300</v>
      </c>
      <c r="G39" s="11">
        <v>154889</v>
      </c>
      <c r="H39" s="11">
        <v>85411</v>
      </c>
      <c r="I39" s="11">
        <v>123310</v>
      </c>
      <c r="J39" s="11">
        <v>0</v>
      </c>
      <c r="K39" s="11">
        <f>F39-I39-J39</f>
        <v>116990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9500</v>
      </c>
      <c r="E40" s="11">
        <v>9500</v>
      </c>
      <c r="F40" s="11">
        <f>G40+H40</f>
        <v>29145</v>
      </c>
      <c r="G40" s="11">
        <v>8807</v>
      </c>
      <c r="H40" s="11">
        <v>20338</v>
      </c>
      <c r="I40" s="11">
        <v>17324</v>
      </c>
      <c r="J40" s="11">
        <v>0</v>
      </c>
      <c r="K40" s="11">
        <f>F40-I40-J40</f>
        <v>11821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500</v>
      </c>
      <c r="E41" s="11">
        <v>500</v>
      </c>
      <c r="F41" s="11">
        <f>G41+H41</f>
        <v>2</v>
      </c>
      <c r="G41" s="11">
        <v>0</v>
      </c>
      <c r="H41" s="11">
        <v>2</v>
      </c>
      <c r="I41" s="11">
        <v>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1000</v>
      </c>
      <c r="E42" s="11">
        <f>E43</f>
        <v>1000</v>
      </c>
      <c r="F42" s="11">
        <f>G42+H42</f>
        <v>1103</v>
      </c>
      <c r="G42" s="11">
        <f>G43</f>
        <v>0</v>
      </c>
      <c r="H42" s="11">
        <f>H43</f>
        <v>1103</v>
      </c>
      <c r="I42" s="11">
        <f>I43</f>
        <v>1103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220</v>
      </c>
      <c r="B43" s="10" t="s">
        <v>119</v>
      </c>
      <c r="C43" s="10" t="s">
        <v>120</v>
      </c>
      <c r="D43" s="11">
        <f>D44</f>
        <v>1000</v>
      </c>
      <c r="E43" s="11">
        <f>E44</f>
        <v>1000</v>
      </c>
      <c r="F43" s="11">
        <f>G43+H43</f>
        <v>1103</v>
      </c>
      <c r="G43" s="11">
        <f>G44</f>
        <v>0</v>
      </c>
      <c r="H43" s="11">
        <f>H44</f>
        <v>1103</v>
      </c>
      <c r="I43" s="11">
        <f>I44</f>
        <v>1103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</v>
      </c>
      <c r="E44" s="11">
        <v>1000</v>
      </c>
      <c r="F44" s="11">
        <f>G44+H44</f>
        <v>1103</v>
      </c>
      <c r="G44" s="11">
        <v>0</v>
      </c>
      <c r="H44" s="11">
        <v>1103</v>
      </c>
      <c r="I44" s="11">
        <v>1103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286900</v>
      </c>
      <c r="E45" s="11">
        <f>E46+E50</f>
        <v>-460900</v>
      </c>
      <c r="F45" s="11">
        <f>G45+H45</f>
        <v>485128</v>
      </c>
      <c r="G45" s="11">
        <f>G46+G50</f>
        <v>1002552</v>
      </c>
      <c r="H45" s="11">
        <f>H46+H50</f>
        <v>-517424</v>
      </c>
      <c r="I45" s="11">
        <f>I46+I50</f>
        <v>-491048</v>
      </c>
      <c r="J45" s="11">
        <f>J46+J50</f>
        <v>0</v>
      </c>
      <c r="K45" s="11">
        <f>F45-I45-J45</f>
        <v>976176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19600</v>
      </c>
      <c r="E46" s="11">
        <f>E47</f>
        <v>34600</v>
      </c>
      <c r="F46" s="11">
        <f>G46+H46</f>
        <v>112850</v>
      </c>
      <c r="G46" s="11">
        <f>G47</f>
        <v>43870</v>
      </c>
      <c r="H46" s="11">
        <f>H47</f>
        <v>68980</v>
      </c>
      <c r="I46" s="11">
        <f>I47</f>
        <v>73604</v>
      </c>
      <c r="J46" s="11">
        <f>J47</f>
        <v>0</v>
      </c>
      <c r="K46" s="11">
        <f>F46-I46-J46</f>
        <v>39246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19600</v>
      </c>
      <c r="E47" s="11">
        <f>+E48</f>
        <v>34600</v>
      </c>
      <c r="F47" s="11">
        <f>G47+H47</f>
        <v>112850</v>
      </c>
      <c r="G47" s="11">
        <f>+G48</f>
        <v>43870</v>
      </c>
      <c r="H47" s="11">
        <f>+H48</f>
        <v>68980</v>
      </c>
      <c r="I47" s="11">
        <f>+I48</f>
        <v>73604</v>
      </c>
      <c r="J47" s="11">
        <f>+J48</f>
        <v>0</v>
      </c>
      <c r="K47" s="11">
        <f>F47-I47-J47</f>
        <v>39246</v>
      </c>
    </row>
    <row r="48" spans="1:11" s="6" customFormat="1" x14ac:dyDescent="0.25">
      <c r="A48" s="10" t="s">
        <v>221</v>
      </c>
      <c r="B48" s="10" t="s">
        <v>134</v>
      </c>
      <c r="C48" s="10" t="s">
        <v>135</v>
      </c>
      <c r="D48" s="11">
        <f>+D49</f>
        <v>19600</v>
      </c>
      <c r="E48" s="11">
        <f>+E49</f>
        <v>34600</v>
      </c>
      <c r="F48" s="11">
        <f>G48+H48</f>
        <v>112850</v>
      </c>
      <c r="G48" s="11">
        <f>+G49</f>
        <v>43870</v>
      </c>
      <c r="H48" s="11">
        <f>+H49</f>
        <v>68980</v>
      </c>
      <c r="I48" s="11">
        <f>+I49</f>
        <v>73604</v>
      </c>
      <c r="J48" s="11">
        <f>+J49</f>
        <v>0</v>
      </c>
      <c r="K48" s="11">
        <f>F48-I48-J48</f>
        <v>39246</v>
      </c>
    </row>
    <row r="49" spans="1:11" s="6" customFormat="1" ht="22.5" x14ac:dyDescent="0.25">
      <c r="A49" s="10" t="s">
        <v>222</v>
      </c>
      <c r="B49" s="10" t="s">
        <v>137</v>
      </c>
      <c r="C49" s="10" t="s">
        <v>138</v>
      </c>
      <c r="D49" s="11">
        <v>19600</v>
      </c>
      <c r="E49" s="11">
        <v>34600</v>
      </c>
      <c r="F49" s="11">
        <f>G49+H49</f>
        <v>112850</v>
      </c>
      <c r="G49" s="11">
        <v>43870</v>
      </c>
      <c r="H49" s="11">
        <v>68980</v>
      </c>
      <c r="I49" s="11">
        <v>73604</v>
      </c>
      <c r="J49" s="11">
        <v>0</v>
      </c>
      <c r="K49" s="11">
        <f>F49-I49-J49</f>
        <v>39246</v>
      </c>
    </row>
    <row r="50" spans="1:11" s="6" customFormat="1" ht="22.5" x14ac:dyDescent="0.25">
      <c r="A50" s="10" t="s">
        <v>223</v>
      </c>
      <c r="B50" s="10" t="s">
        <v>140</v>
      </c>
      <c r="C50" s="10" t="s">
        <v>141</v>
      </c>
      <c r="D50" s="11">
        <f>+D51+D54+D58</f>
        <v>267300</v>
      </c>
      <c r="E50" s="11">
        <f>+E51+E54+E58</f>
        <v>-495500</v>
      </c>
      <c r="F50" s="11">
        <f>G50+H50</f>
        <v>372278</v>
      </c>
      <c r="G50" s="11">
        <f>+G51+G54+G58</f>
        <v>958682</v>
      </c>
      <c r="H50" s="11">
        <f>+H51+H54+H58</f>
        <v>-586404</v>
      </c>
      <c r="I50" s="11">
        <f>+I51+I54+I58</f>
        <v>-564652</v>
      </c>
      <c r="J50" s="11">
        <f>+J51+J54+J58</f>
        <v>0</v>
      </c>
      <c r="K50" s="11">
        <f>F50-I50-J50</f>
        <v>936930</v>
      </c>
    </row>
    <row r="51" spans="1:11" s="6" customFormat="1" ht="22.5" x14ac:dyDescent="0.25">
      <c r="A51" s="10" t="s">
        <v>224</v>
      </c>
      <c r="B51" s="10" t="s">
        <v>143</v>
      </c>
      <c r="C51" s="10" t="s">
        <v>144</v>
      </c>
      <c r="D51" s="11">
        <f>D52</f>
        <v>90800</v>
      </c>
      <c r="E51" s="11">
        <f>E52</f>
        <v>90800</v>
      </c>
      <c r="F51" s="11">
        <f>G51+H51</f>
        <v>874185</v>
      </c>
      <c r="G51" s="11">
        <f>G52</f>
        <v>798848</v>
      </c>
      <c r="H51" s="11">
        <f>H52</f>
        <v>75337</v>
      </c>
      <c r="I51" s="11">
        <f>I52</f>
        <v>120644</v>
      </c>
      <c r="J51" s="11">
        <f>J52</f>
        <v>0</v>
      </c>
      <c r="K51" s="11">
        <f>F51-I51-J51</f>
        <v>753541</v>
      </c>
    </row>
    <row r="52" spans="1:11" s="6" customFormat="1" ht="22.5" x14ac:dyDescent="0.25">
      <c r="A52" s="10" t="s">
        <v>225</v>
      </c>
      <c r="B52" s="10" t="s">
        <v>146</v>
      </c>
      <c r="C52" s="10" t="s">
        <v>147</v>
      </c>
      <c r="D52" s="11">
        <f>D53</f>
        <v>90800</v>
      </c>
      <c r="E52" s="11">
        <f>E53</f>
        <v>90800</v>
      </c>
      <c r="F52" s="11">
        <f>G52+H52</f>
        <v>874185</v>
      </c>
      <c r="G52" s="11">
        <f>G53</f>
        <v>798848</v>
      </c>
      <c r="H52" s="11">
        <f>H53</f>
        <v>75337</v>
      </c>
      <c r="I52" s="11">
        <f>I53</f>
        <v>120644</v>
      </c>
      <c r="J52" s="11">
        <f>J53</f>
        <v>0</v>
      </c>
      <c r="K52" s="11">
        <f>F52-I52-J52</f>
        <v>753541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90800</v>
      </c>
      <c r="E53" s="11">
        <v>90800</v>
      </c>
      <c r="F53" s="11">
        <f>G53+H53</f>
        <v>874185</v>
      </c>
      <c r="G53" s="11">
        <v>798848</v>
      </c>
      <c r="H53" s="11">
        <v>75337</v>
      </c>
      <c r="I53" s="11">
        <v>120644</v>
      </c>
      <c r="J53" s="11">
        <v>0</v>
      </c>
      <c r="K53" s="11">
        <f>F53-I53-J53</f>
        <v>753541</v>
      </c>
    </row>
    <row r="54" spans="1:11" s="6" customFormat="1" ht="33" x14ac:dyDescent="0.25">
      <c r="A54" s="10" t="s">
        <v>226</v>
      </c>
      <c r="B54" s="10" t="s">
        <v>152</v>
      </c>
      <c r="C54" s="10" t="s">
        <v>153</v>
      </c>
      <c r="D54" s="11">
        <f>+D55+D56+D57</f>
        <v>176500</v>
      </c>
      <c r="E54" s="11">
        <f>+E55+E56+E57</f>
        <v>201500</v>
      </c>
      <c r="F54" s="11">
        <f>G54+H54</f>
        <v>316985</v>
      </c>
      <c r="G54" s="11">
        <f>+G55+G56+G57</f>
        <v>159834</v>
      </c>
      <c r="H54" s="11">
        <f>+H55+H56+H57</f>
        <v>157151</v>
      </c>
      <c r="I54" s="11">
        <f>+I55+I56+I57</f>
        <v>133596</v>
      </c>
      <c r="J54" s="11">
        <f>+J55+J56+J57</f>
        <v>0</v>
      </c>
      <c r="K54" s="11">
        <f>F54-I54-J54</f>
        <v>183389</v>
      </c>
    </row>
    <row r="55" spans="1:11" s="6" customFormat="1" x14ac:dyDescent="0.25">
      <c r="A55" s="10" t="s">
        <v>227</v>
      </c>
      <c r="B55" s="10" t="s">
        <v>155</v>
      </c>
      <c r="C55" s="10" t="s">
        <v>156</v>
      </c>
      <c r="D55" s="11">
        <v>98500</v>
      </c>
      <c r="E55" s="11">
        <v>123500</v>
      </c>
      <c r="F55" s="11">
        <f>G55+H55</f>
        <v>306595</v>
      </c>
      <c r="G55" s="11">
        <v>152714</v>
      </c>
      <c r="H55" s="11">
        <v>153881</v>
      </c>
      <c r="I55" s="11">
        <v>130556</v>
      </c>
      <c r="J55" s="11">
        <v>0</v>
      </c>
      <c r="K55" s="11">
        <f>F55-I55-J55</f>
        <v>176039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1000</v>
      </c>
      <c r="E56" s="11">
        <v>1000</v>
      </c>
      <c r="F56" s="11">
        <f>G56+H56</f>
        <v>8767</v>
      </c>
      <c r="G56" s="11">
        <v>7120</v>
      </c>
      <c r="H56" s="11">
        <v>1647</v>
      </c>
      <c r="I56" s="11">
        <v>1417</v>
      </c>
      <c r="J56" s="11">
        <v>0</v>
      </c>
      <c r="K56" s="11">
        <f>F56-I56-J56</f>
        <v>7350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77000</v>
      </c>
      <c r="E57" s="11">
        <v>77000</v>
      </c>
      <c r="F57" s="11">
        <f>G57+H57</f>
        <v>1623</v>
      </c>
      <c r="G57" s="11">
        <v>0</v>
      </c>
      <c r="H57" s="11">
        <v>1623</v>
      </c>
      <c r="I57" s="11">
        <v>1623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228</v>
      </c>
      <c r="B58" s="10" t="s">
        <v>229</v>
      </c>
      <c r="C58" s="10" t="s">
        <v>230</v>
      </c>
      <c r="D58" s="11">
        <f>+D59</f>
        <v>0</v>
      </c>
      <c r="E58" s="11">
        <f>+E59</f>
        <v>-787800</v>
      </c>
      <c r="F58" s="11">
        <f>G58+H58</f>
        <v>-818892</v>
      </c>
      <c r="G58" s="11">
        <f>+G59</f>
        <v>0</v>
      </c>
      <c r="H58" s="11">
        <f>+H59</f>
        <v>-818892</v>
      </c>
      <c r="I58" s="11">
        <f>+I59</f>
        <v>-818892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231</v>
      </c>
      <c r="B59" s="10" t="s">
        <v>164</v>
      </c>
      <c r="C59" s="10" t="s">
        <v>165</v>
      </c>
      <c r="D59" s="11">
        <v>0</v>
      </c>
      <c r="E59" s="11">
        <v>-787800</v>
      </c>
      <c r="F59" s="11">
        <f>G59+H59</f>
        <v>-818892</v>
      </c>
      <c r="G59" s="11">
        <v>0</v>
      </c>
      <c r="H59" s="11">
        <v>-818892</v>
      </c>
      <c r="I59" s="11">
        <v>-818892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232</v>
      </c>
      <c r="B60" s="10" t="s">
        <v>170</v>
      </c>
      <c r="C60" s="10" t="s">
        <v>171</v>
      </c>
      <c r="D60" s="11">
        <f>D61</f>
        <v>340300</v>
      </c>
      <c r="E60" s="11">
        <f>E61</f>
        <v>0</v>
      </c>
      <c r="F60" s="11">
        <f>G60+H60</f>
        <v>0</v>
      </c>
      <c r="G60" s="11">
        <f>G61</f>
        <v>0</v>
      </c>
      <c r="H60" s="11">
        <f>H61</f>
        <v>0</v>
      </c>
      <c r="I60" s="11">
        <f>I61</f>
        <v>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233</v>
      </c>
      <c r="B61" s="10" t="s">
        <v>173</v>
      </c>
      <c r="C61" s="10" t="s">
        <v>174</v>
      </c>
      <c r="D61" s="11">
        <f>+D62</f>
        <v>340300</v>
      </c>
      <c r="E61" s="11">
        <f>+E62</f>
        <v>0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234</v>
      </c>
      <c r="B62" s="10" t="s">
        <v>176</v>
      </c>
      <c r="C62" s="10" t="s">
        <v>177</v>
      </c>
      <c r="D62" s="11">
        <v>340300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235</v>
      </c>
      <c r="B63" s="10" t="s">
        <v>182</v>
      </c>
      <c r="C63" s="10" t="s">
        <v>183</v>
      </c>
      <c r="D63" s="11">
        <f>D64</f>
        <v>548500</v>
      </c>
      <c r="E63" s="11">
        <f>E64</f>
        <v>584300</v>
      </c>
      <c r="F63" s="11">
        <f>G63+H63</f>
        <v>443944</v>
      </c>
      <c r="G63" s="11">
        <f>G64</f>
        <v>0</v>
      </c>
      <c r="H63" s="11">
        <f>H64</f>
        <v>443944</v>
      </c>
      <c r="I63" s="11">
        <f>I64</f>
        <v>443944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236</v>
      </c>
      <c r="B64" s="10" t="s">
        <v>185</v>
      </c>
      <c r="C64" s="10" t="s">
        <v>186</v>
      </c>
      <c r="D64" s="11">
        <f>D65+D68</f>
        <v>548500</v>
      </c>
      <c r="E64" s="11">
        <f>E65+E68</f>
        <v>584300</v>
      </c>
      <c r="F64" s="11">
        <f>G64+H64</f>
        <v>443944</v>
      </c>
      <c r="G64" s="11">
        <f>G65+G68</f>
        <v>0</v>
      </c>
      <c r="H64" s="11">
        <f>H65+H68</f>
        <v>443944</v>
      </c>
      <c r="I64" s="11">
        <f>I65+I68</f>
        <v>443944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237</v>
      </c>
      <c r="B65" s="10" t="s">
        <v>188</v>
      </c>
      <c r="C65" s="10" t="s">
        <v>189</v>
      </c>
      <c r="D65" s="11">
        <f>+D66+D67</f>
        <v>388500</v>
      </c>
      <c r="E65" s="11">
        <f>+E66+E67</f>
        <v>424300</v>
      </c>
      <c r="F65" s="11">
        <f>G65+H65</f>
        <v>412974</v>
      </c>
      <c r="G65" s="11">
        <f>+G66+G67</f>
        <v>0</v>
      </c>
      <c r="H65" s="11">
        <f>+H66+H67</f>
        <v>412974</v>
      </c>
      <c r="I65" s="11">
        <f>+I66+I67</f>
        <v>412974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169</v>
      </c>
      <c r="B66" s="10" t="s">
        <v>191</v>
      </c>
      <c r="C66" s="10" t="s">
        <v>192</v>
      </c>
      <c r="D66" s="11">
        <v>313500</v>
      </c>
      <c r="E66" s="11">
        <v>349300</v>
      </c>
      <c r="F66" s="11">
        <f>G66+H66</f>
        <v>332252</v>
      </c>
      <c r="G66" s="11">
        <v>0</v>
      </c>
      <c r="H66" s="11">
        <v>332252</v>
      </c>
      <c r="I66" s="11">
        <v>332252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238</v>
      </c>
      <c r="B67" s="10" t="s">
        <v>194</v>
      </c>
      <c r="C67" s="10" t="s">
        <v>195</v>
      </c>
      <c r="D67" s="11">
        <v>75000</v>
      </c>
      <c r="E67" s="11">
        <v>75000</v>
      </c>
      <c r="F67" s="11">
        <f>G67+H67</f>
        <v>80722</v>
      </c>
      <c r="G67" s="11">
        <v>0</v>
      </c>
      <c r="H67" s="11">
        <v>80722</v>
      </c>
      <c r="I67" s="11">
        <v>80722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239</v>
      </c>
      <c r="B68" s="10" t="s">
        <v>200</v>
      </c>
      <c r="C68" s="10" t="s">
        <v>201</v>
      </c>
      <c r="D68" s="11">
        <f>+D69</f>
        <v>160000</v>
      </c>
      <c r="E68" s="11">
        <f>+E69</f>
        <v>160000</v>
      </c>
      <c r="F68" s="11">
        <f>G68+H68</f>
        <v>30970</v>
      </c>
      <c r="G68" s="11">
        <f>+G69</f>
        <v>0</v>
      </c>
      <c r="H68" s="11">
        <f>+H69</f>
        <v>30970</v>
      </c>
      <c r="I68" s="11">
        <f>+I69</f>
        <v>30970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240</v>
      </c>
      <c r="B69" s="10" t="s">
        <v>203</v>
      </c>
      <c r="C69" s="10" t="s">
        <v>204</v>
      </c>
      <c r="D69" s="11">
        <v>160000</v>
      </c>
      <c r="E69" s="11">
        <v>160000</v>
      </c>
      <c r="F69" s="11">
        <f>G69+H69</f>
        <v>30970</v>
      </c>
      <c r="G69" s="11">
        <v>0</v>
      </c>
      <c r="H69" s="11">
        <v>30970</v>
      </c>
      <c r="I69" s="11">
        <v>30970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205</v>
      </c>
      <c r="B71" s="13"/>
      <c r="C71" s="13"/>
      <c r="D71" s="13"/>
      <c r="E71" s="13" t="s">
        <v>207</v>
      </c>
      <c r="F71" s="13"/>
      <c r="G71" s="13"/>
      <c r="H71" s="13"/>
      <c r="I71" s="13" t="s">
        <v>209</v>
      </c>
      <c r="J71" s="13"/>
      <c r="K71" s="13"/>
      <c r="L71" s="13"/>
    </row>
    <row r="72" spans="1:12" x14ac:dyDescent="0.25">
      <c r="A72" s="3" t="s">
        <v>206</v>
      </c>
      <c r="B72" s="3"/>
      <c r="C72" s="3"/>
      <c r="D72" s="3"/>
      <c r="E72" s="3" t="s">
        <v>208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5C40A-E45E-4274-9CD8-6C271850B714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242</v>
      </c>
      <c r="C11" s="10" t="s">
        <v>21</v>
      </c>
      <c r="D11" s="11">
        <f>D12+D17+D20</f>
        <v>5676100</v>
      </c>
      <c r="E11" s="11">
        <f>E12+E17+E20</f>
        <v>6804200</v>
      </c>
      <c r="F11" s="11">
        <f>G11+H11</f>
        <v>1110057</v>
      </c>
      <c r="G11" s="11">
        <f>G12+G17+G20</f>
        <v>0</v>
      </c>
      <c r="H11" s="11">
        <f>H12+H17+H20</f>
        <v>1110057</v>
      </c>
      <c r="I11" s="11">
        <f>I12+I17+I20</f>
        <v>1110057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0</v>
      </c>
      <c r="E12" s="11">
        <f>+E13</f>
        <v>787800</v>
      </c>
      <c r="F12" s="11">
        <f>G12+H12</f>
        <v>818892</v>
      </c>
      <c r="G12" s="11">
        <f>+G13</f>
        <v>0</v>
      </c>
      <c r="H12" s="11">
        <f>+H13</f>
        <v>818892</v>
      </c>
      <c r="I12" s="11">
        <f>+I13</f>
        <v>818892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243</v>
      </c>
      <c r="B13" s="10" t="s">
        <v>125</v>
      </c>
      <c r="C13" s="10" t="s">
        <v>126</v>
      </c>
      <c r="D13" s="11">
        <f>+D14</f>
        <v>0</v>
      </c>
      <c r="E13" s="11">
        <f>+E14</f>
        <v>787800</v>
      </c>
      <c r="F13" s="11">
        <f>G13+H13</f>
        <v>818892</v>
      </c>
      <c r="G13" s="11">
        <f>+G14</f>
        <v>0</v>
      </c>
      <c r="H13" s="11">
        <f>+H14</f>
        <v>818892</v>
      </c>
      <c r="I13" s="11">
        <f>+I14</f>
        <v>818892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140</v>
      </c>
      <c r="C14" s="10" t="s">
        <v>141</v>
      </c>
      <c r="D14" s="11">
        <f>+D15</f>
        <v>0</v>
      </c>
      <c r="E14" s="11">
        <f>+E15</f>
        <v>787800</v>
      </c>
      <c r="F14" s="11">
        <f>G14+H14</f>
        <v>818892</v>
      </c>
      <c r="G14" s="11">
        <f>+G15</f>
        <v>0</v>
      </c>
      <c r="H14" s="11">
        <f>+H15</f>
        <v>818892</v>
      </c>
      <c r="I14" s="11">
        <f>+I15</f>
        <v>818892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244</v>
      </c>
      <c r="B15" s="10" t="s">
        <v>229</v>
      </c>
      <c r="C15" s="10" t="s">
        <v>230</v>
      </c>
      <c r="D15" s="11">
        <f>+D16</f>
        <v>0</v>
      </c>
      <c r="E15" s="11">
        <f>+E16</f>
        <v>787800</v>
      </c>
      <c r="F15" s="11">
        <f>G15+H15</f>
        <v>818892</v>
      </c>
      <c r="G15" s="11">
        <f>+G16</f>
        <v>0</v>
      </c>
      <c r="H15" s="11">
        <f>+H16</f>
        <v>818892</v>
      </c>
      <c r="I15" s="11">
        <f>+I16</f>
        <v>818892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245</v>
      </c>
      <c r="B16" s="10" t="s">
        <v>167</v>
      </c>
      <c r="C16" s="10" t="s">
        <v>168</v>
      </c>
      <c r="D16" s="11">
        <v>0</v>
      </c>
      <c r="E16" s="11">
        <v>787800</v>
      </c>
      <c r="F16" s="11">
        <f>G16+H16</f>
        <v>818892</v>
      </c>
      <c r="G16" s="11">
        <v>0</v>
      </c>
      <c r="H16" s="11">
        <v>818892</v>
      </c>
      <c r="I16" s="11">
        <v>818892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532800</v>
      </c>
      <c r="E17" s="11">
        <f>E18</f>
        <v>873100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532800</v>
      </c>
      <c r="E18" s="11">
        <f>+E19</f>
        <v>873100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532800</v>
      </c>
      <c r="E19" s="11">
        <v>873100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182</v>
      </c>
      <c r="C20" s="10" t="s">
        <v>183</v>
      </c>
      <c r="D20" s="11">
        <f>D21</f>
        <v>5143300</v>
      </c>
      <c r="E20" s="11">
        <f>E21</f>
        <v>5143300</v>
      </c>
      <c r="F20" s="11">
        <f>G20+H20</f>
        <v>291165</v>
      </c>
      <c r="G20" s="11">
        <f>G21</f>
        <v>0</v>
      </c>
      <c r="H20" s="11">
        <f>H21</f>
        <v>291165</v>
      </c>
      <c r="I20" s="11">
        <f>I21</f>
        <v>291165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217</v>
      </c>
      <c r="B21" s="10" t="s">
        <v>185</v>
      </c>
      <c r="C21" s="10" t="s">
        <v>186</v>
      </c>
      <c r="D21" s="11">
        <f>D22</f>
        <v>5143300</v>
      </c>
      <c r="E21" s="11">
        <f>E22</f>
        <v>5143300</v>
      </c>
      <c r="F21" s="11">
        <f>G21+H21</f>
        <v>291165</v>
      </c>
      <c r="G21" s="11">
        <f>G22</f>
        <v>0</v>
      </c>
      <c r="H21" s="11">
        <f>H22</f>
        <v>291165</v>
      </c>
      <c r="I21" s="11">
        <f>I22</f>
        <v>291165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5143300</v>
      </c>
      <c r="E22" s="11">
        <f>+E23</f>
        <v>5143300</v>
      </c>
      <c r="F22" s="11">
        <f>G22+H22</f>
        <v>291165</v>
      </c>
      <c r="G22" s="11">
        <f>+G23</f>
        <v>0</v>
      </c>
      <c r="H22" s="11">
        <f>+H23</f>
        <v>291165</v>
      </c>
      <c r="I22" s="11">
        <f>+I23</f>
        <v>291165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246</v>
      </c>
      <c r="B23" s="10" t="s">
        <v>197</v>
      </c>
      <c r="C23" s="10" t="s">
        <v>198</v>
      </c>
      <c r="D23" s="11">
        <v>5143300</v>
      </c>
      <c r="E23" s="11">
        <v>5143300</v>
      </c>
      <c r="F23" s="11">
        <f>G23+H23</f>
        <v>291165</v>
      </c>
      <c r="G23" s="11">
        <v>0</v>
      </c>
      <c r="H23" s="11">
        <v>291165</v>
      </c>
      <c r="I23" s="11">
        <v>291165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205</v>
      </c>
      <c r="B25" s="13"/>
      <c r="C25" s="13"/>
      <c r="D25" s="13"/>
      <c r="E25" s="13" t="s">
        <v>207</v>
      </c>
      <c r="F25" s="13"/>
      <c r="G25" s="13"/>
      <c r="H25" s="13"/>
      <c r="I25" s="13" t="s">
        <v>209</v>
      </c>
      <c r="J25" s="13"/>
      <c r="K25" s="13"/>
      <c r="L25" s="13"/>
    </row>
    <row r="26" spans="1:12" x14ac:dyDescent="0.25">
      <c r="A26" s="3" t="s">
        <v>206</v>
      </c>
      <c r="B26" s="3"/>
      <c r="C26" s="3"/>
      <c r="D26" s="3"/>
      <c r="E26" s="3" t="s">
        <v>208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2025-08-27T10:33:10Z</dcterms:created>
  <dcterms:modified xsi:type="dcterms:W3CDTF">2025-08-27T10:33:26Z</dcterms:modified>
</cp:coreProperties>
</file>