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5\"/>
    </mc:Choice>
  </mc:AlternateContent>
  <xr:revisionPtr revIDLastSave="0" documentId="8_{A7262C39-87E6-4C5E-B68B-6F0C59B4A122}" xr6:coauthVersionLast="47" xr6:coauthVersionMax="47" xr10:uidLastSave="{00000000-0000-0000-0000-000000000000}"/>
  <bookViews>
    <workbookView xWindow="-120" yWindow="-120" windowWidth="29040" windowHeight="15720" activeTab="2" xr2:uid="{F9E28D0F-054D-4B4B-B40B-F48A18573A2F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J11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D25" i="3"/>
  <c r="E25" i="3"/>
  <c r="G25" i="3"/>
  <c r="F25" i="3" s="1"/>
  <c r="K25" i="3" s="1"/>
  <c r="H25" i="3"/>
  <c r="I25" i="3"/>
  <c r="J25" i="3"/>
  <c r="F26" i="3"/>
  <c r="K26" i="3"/>
  <c r="I15" i="2"/>
  <c r="I14" i="2" s="1"/>
  <c r="D16" i="2"/>
  <c r="D15" i="2" s="1"/>
  <c r="D14" i="2" s="1"/>
  <c r="E16" i="2"/>
  <c r="E15" i="2" s="1"/>
  <c r="E14" i="2" s="1"/>
  <c r="G16" i="2"/>
  <c r="F16" i="2" s="1"/>
  <c r="H16" i="2"/>
  <c r="H15" i="2" s="1"/>
  <c r="H14" i="2" s="1"/>
  <c r="I16" i="2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E21" i="2"/>
  <c r="E20" i="2" s="1"/>
  <c r="D22" i="2"/>
  <c r="D21" i="2" s="1"/>
  <c r="D20" i="2" s="1"/>
  <c r="E22" i="2"/>
  <c r="G22" i="2"/>
  <c r="F22" i="2" s="1"/>
  <c r="K22" i="2" s="1"/>
  <c r="H22" i="2"/>
  <c r="H21" i="2" s="1"/>
  <c r="H20" i="2" s="1"/>
  <c r="I22" i="2"/>
  <c r="J22" i="2"/>
  <c r="J21" i="2" s="1"/>
  <c r="J20" i="2" s="1"/>
  <c r="F23" i="2"/>
  <c r="K23" i="2"/>
  <c r="F24" i="2"/>
  <c r="K24" i="2"/>
  <c r="D25" i="2"/>
  <c r="E25" i="2"/>
  <c r="G25" i="2"/>
  <c r="F25" i="2" s="1"/>
  <c r="H25" i="2"/>
  <c r="I25" i="2"/>
  <c r="J25" i="2"/>
  <c r="F26" i="2"/>
  <c r="K26" i="2" s="1"/>
  <c r="F27" i="2"/>
  <c r="K27" i="2"/>
  <c r="F28" i="2"/>
  <c r="K28" i="2"/>
  <c r="F29" i="2"/>
  <c r="K29" i="2"/>
  <c r="D30" i="2"/>
  <c r="D31" i="2"/>
  <c r="E31" i="2"/>
  <c r="G31" i="2"/>
  <c r="F31" i="2" s="1"/>
  <c r="H31" i="2"/>
  <c r="H30" i="2" s="1"/>
  <c r="I31" i="2"/>
  <c r="I30" i="2" s="1"/>
  <c r="J31" i="2"/>
  <c r="J30" i="2" s="1"/>
  <c r="F32" i="2"/>
  <c r="K32" i="2" s="1"/>
  <c r="F33" i="2"/>
  <c r="K33" i="2"/>
  <c r="F34" i="2"/>
  <c r="K34" i="2"/>
  <c r="F35" i="2"/>
  <c r="K35" i="2"/>
  <c r="D36" i="2"/>
  <c r="D35" i="2" s="1"/>
  <c r="E36" i="2"/>
  <c r="E35" i="2" s="1"/>
  <c r="F36" i="2"/>
  <c r="G36" i="2"/>
  <c r="G35" i="2" s="1"/>
  <c r="H36" i="2"/>
  <c r="H35" i="2" s="1"/>
  <c r="I36" i="2"/>
  <c r="I35" i="2" s="1"/>
  <c r="J36" i="2"/>
  <c r="J35" i="2" s="1"/>
  <c r="K36" i="2"/>
  <c r="F37" i="2"/>
  <c r="K37" i="2"/>
  <c r="F38" i="2"/>
  <c r="K38" i="2" s="1"/>
  <c r="F39" i="2"/>
  <c r="K39" i="2"/>
  <c r="H40" i="2"/>
  <c r="D41" i="2"/>
  <c r="D40" i="2" s="1"/>
  <c r="E41" i="2"/>
  <c r="E40" i="2" s="1"/>
  <c r="G41" i="2"/>
  <c r="F41" i="2" s="1"/>
  <c r="K41" i="2" s="1"/>
  <c r="H41" i="2"/>
  <c r="I41" i="2"/>
  <c r="I40" i="2" s="1"/>
  <c r="J41" i="2"/>
  <c r="J40" i="2" s="1"/>
  <c r="F42" i="2"/>
  <c r="K42" i="2"/>
  <c r="D46" i="2"/>
  <c r="D45" i="2" s="1"/>
  <c r="D44" i="2" s="1"/>
  <c r="E46" i="2"/>
  <c r="E45" i="2" s="1"/>
  <c r="E44" i="2" s="1"/>
  <c r="F46" i="2"/>
  <c r="K46" i="2" s="1"/>
  <c r="G46" i="2"/>
  <c r="G45" i="2" s="1"/>
  <c r="G44" i="2" s="1"/>
  <c r="H46" i="2"/>
  <c r="H45" i="2" s="1"/>
  <c r="H44" i="2" s="1"/>
  <c r="I46" i="2"/>
  <c r="I45" i="2" s="1"/>
  <c r="I44" i="2" s="1"/>
  <c r="J46" i="2"/>
  <c r="J45" i="2" s="1"/>
  <c r="J44" i="2" s="1"/>
  <c r="F47" i="2"/>
  <c r="K47" i="2"/>
  <c r="D49" i="2"/>
  <c r="D48" i="2" s="1"/>
  <c r="E49" i="2"/>
  <c r="G49" i="2"/>
  <c r="H49" i="2"/>
  <c r="I49" i="2"/>
  <c r="J49" i="2"/>
  <c r="F50" i="2"/>
  <c r="K50" i="2" s="1"/>
  <c r="G51" i="2"/>
  <c r="F51" i="2" s="1"/>
  <c r="K51" i="2" s="1"/>
  <c r="D52" i="2"/>
  <c r="D51" i="2" s="1"/>
  <c r="E52" i="2"/>
  <c r="E51" i="2" s="1"/>
  <c r="G52" i="2"/>
  <c r="F52" i="2" s="1"/>
  <c r="K52" i="2" s="1"/>
  <c r="H52" i="2"/>
  <c r="H51" i="2" s="1"/>
  <c r="I52" i="2"/>
  <c r="I51" i="2" s="1"/>
  <c r="I48" i="2" s="1"/>
  <c r="J52" i="2"/>
  <c r="J51" i="2" s="1"/>
  <c r="F53" i="2"/>
  <c r="K53" i="2"/>
  <c r="D54" i="2"/>
  <c r="E54" i="2"/>
  <c r="G54" i="2"/>
  <c r="H54" i="2"/>
  <c r="I54" i="2"/>
  <c r="J54" i="2"/>
  <c r="F55" i="2"/>
  <c r="K55" i="2"/>
  <c r="F56" i="2"/>
  <c r="K56" i="2"/>
  <c r="F57" i="2"/>
  <c r="K57" i="2" s="1"/>
  <c r="D58" i="2"/>
  <c r="E58" i="2"/>
  <c r="F58" i="2"/>
  <c r="K58" i="2" s="1"/>
  <c r="G58" i="2"/>
  <c r="H58" i="2"/>
  <c r="I58" i="2"/>
  <c r="J58" i="2"/>
  <c r="F59" i="2"/>
  <c r="K59" i="2"/>
  <c r="D62" i="2"/>
  <c r="D61" i="2" s="1"/>
  <c r="D60" i="2" s="1"/>
  <c r="E62" i="2"/>
  <c r="E61" i="2" s="1"/>
  <c r="E60" i="2" s="1"/>
  <c r="G62" i="2"/>
  <c r="H62" i="2"/>
  <c r="H61" i="2" s="1"/>
  <c r="H60" i="2" s="1"/>
  <c r="I62" i="2"/>
  <c r="J62" i="2"/>
  <c r="J61" i="2" s="1"/>
  <c r="J60" i="2" s="1"/>
  <c r="F63" i="2"/>
  <c r="K63" i="2"/>
  <c r="F64" i="2"/>
  <c r="K64" i="2"/>
  <c r="D65" i="2"/>
  <c r="E65" i="2"/>
  <c r="G65" i="2"/>
  <c r="H65" i="2"/>
  <c r="I65" i="2"/>
  <c r="J65" i="2"/>
  <c r="F66" i="2"/>
  <c r="K66" i="2" s="1"/>
  <c r="D17" i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I14" i="1" s="1"/>
  <c r="J17" i="1"/>
  <c r="J16" i="1" s="1"/>
  <c r="J15" i="1" s="1"/>
  <c r="F18" i="1"/>
  <c r="K18" i="1"/>
  <c r="D19" i="1"/>
  <c r="D16" i="1" s="1"/>
  <c r="D15" i="1" s="1"/>
  <c r="E19" i="1"/>
  <c r="F19" i="1"/>
  <c r="K19" i="1" s="1"/>
  <c r="G19" i="1"/>
  <c r="H19" i="1"/>
  <c r="I19" i="1"/>
  <c r="J19" i="1"/>
  <c r="F20" i="1"/>
  <c r="K20" i="1"/>
  <c r="D23" i="1"/>
  <c r="D22" i="1" s="1"/>
  <c r="D21" i="1" s="1"/>
  <c r="E23" i="1"/>
  <c r="E22" i="1" s="1"/>
  <c r="E21" i="1" s="1"/>
  <c r="G23" i="1"/>
  <c r="F23" i="1" s="1"/>
  <c r="K23" i="1" s="1"/>
  <c r="H23" i="1"/>
  <c r="H22" i="1" s="1"/>
  <c r="H21" i="1" s="1"/>
  <c r="I23" i="1"/>
  <c r="I22" i="1" s="1"/>
  <c r="I21" i="1" s="1"/>
  <c r="J23" i="1"/>
  <c r="J22" i="1" s="1"/>
  <c r="J21" i="1" s="1"/>
  <c r="F24" i="1"/>
  <c r="K24" i="1" s="1"/>
  <c r="F25" i="1"/>
  <c r="K25" i="1"/>
  <c r="D26" i="1"/>
  <c r="E26" i="1"/>
  <c r="G26" i="1"/>
  <c r="F26" i="1" s="1"/>
  <c r="K26" i="1" s="1"/>
  <c r="H26" i="1"/>
  <c r="I26" i="1"/>
  <c r="J26" i="1"/>
  <c r="F27" i="1"/>
  <c r="K27" i="1"/>
  <c r="F28" i="1"/>
  <c r="K28" i="1"/>
  <c r="F29" i="1"/>
  <c r="K29" i="1" s="1"/>
  <c r="F30" i="1"/>
  <c r="K30" i="1"/>
  <c r="D32" i="1"/>
  <c r="E32" i="1"/>
  <c r="G32" i="1"/>
  <c r="F32" i="1" s="1"/>
  <c r="K32" i="1" s="1"/>
  <c r="H32" i="1"/>
  <c r="H31" i="1" s="1"/>
  <c r="I32" i="1"/>
  <c r="I31" i="1" s="1"/>
  <c r="J32" i="1"/>
  <c r="J31" i="1" s="1"/>
  <c r="F33" i="1"/>
  <c r="K33" i="1"/>
  <c r="F34" i="1"/>
  <c r="K34" i="1"/>
  <c r="F35" i="1"/>
  <c r="K35" i="1" s="1"/>
  <c r="D37" i="1"/>
  <c r="D36" i="1" s="1"/>
  <c r="E37" i="1"/>
  <c r="E36" i="1" s="1"/>
  <c r="G37" i="1"/>
  <c r="G36" i="1" s="1"/>
  <c r="F36" i="1" s="1"/>
  <c r="K36" i="1" s="1"/>
  <c r="H37" i="1"/>
  <c r="H36" i="1" s="1"/>
  <c r="I37" i="1"/>
  <c r="I36" i="1" s="1"/>
  <c r="J37" i="1"/>
  <c r="J36" i="1" s="1"/>
  <c r="F38" i="1"/>
  <c r="K38" i="1"/>
  <c r="F39" i="1"/>
  <c r="K39" i="1"/>
  <c r="F40" i="1"/>
  <c r="K40" i="1"/>
  <c r="H41" i="1"/>
  <c r="D42" i="1"/>
  <c r="D41" i="1" s="1"/>
  <c r="E42" i="1"/>
  <c r="E41" i="1" s="1"/>
  <c r="G42" i="1"/>
  <c r="F42" i="1" s="1"/>
  <c r="K42" i="1" s="1"/>
  <c r="H42" i="1"/>
  <c r="I42" i="1"/>
  <c r="I41" i="1" s="1"/>
  <c r="J42" i="1"/>
  <c r="J41" i="1" s="1"/>
  <c r="F43" i="1"/>
  <c r="K43" i="1" s="1"/>
  <c r="E46" i="1"/>
  <c r="E45" i="1" s="1"/>
  <c r="D47" i="1"/>
  <c r="D46" i="1" s="1"/>
  <c r="D45" i="1" s="1"/>
  <c r="E47" i="1"/>
  <c r="G47" i="1"/>
  <c r="F47" i="1" s="1"/>
  <c r="K47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0" i="1"/>
  <c r="E50" i="1"/>
  <c r="G50" i="1"/>
  <c r="H50" i="1"/>
  <c r="I50" i="1"/>
  <c r="J50" i="1"/>
  <c r="J49" i="1" s="1"/>
  <c r="F51" i="1"/>
  <c r="K51" i="1"/>
  <c r="D53" i="1"/>
  <c r="D52" i="1" s="1"/>
  <c r="E53" i="1"/>
  <c r="E52" i="1" s="1"/>
  <c r="F53" i="1"/>
  <c r="K53" i="1" s="1"/>
  <c r="G53" i="1"/>
  <c r="G52" i="1" s="1"/>
  <c r="H53" i="1"/>
  <c r="H52" i="1" s="1"/>
  <c r="I53" i="1"/>
  <c r="I52" i="1" s="1"/>
  <c r="J53" i="1"/>
  <c r="J52" i="1" s="1"/>
  <c r="F54" i="1"/>
  <c r="K54" i="1"/>
  <c r="D55" i="1"/>
  <c r="E55" i="1"/>
  <c r="G55" i="1"/>
  <c r="F55" i="1" s="1"/>
  <c r="K55" i="1" s="1"/>
  <c r="H55" i="1"/>
  <c r="I55" i="1"/>
  <c r="J55" i="1"/>
  <c r="F56" i="1"/>
  <c r="K56" i="1" s="1"/>
  <c r="F57" i="1"/>
  <c r="K57" i="1"/>
  <c r="F58" i="1"/>
  <c r="K58" i="1"/>
  <c r="F59" i="1"/>
  <c r="K59" i="1"/>
  <c r="F60" i="1"/>
  <c r="K60" i="1" s="1"/>
  <c r="D62" i="1"/>
  <c r="D61" i="1" s="1"/>
  <c r="E62" i="1"/>
  <c r="E61" i="1" s="1"/>
  <c r="G62" i="1"/>
  <c r="F62" i="1" s="1"/>
  <c r="K62" i="1" s="1"/>
  <c r="H62" i="1"/>
  <c r="H61" i="1" s="1"/>
  <c r="I62" i="1"/>
  <c r="I61" i="1" s="1"/>
  <c r="J62" i="1"/>
  <c r="J61" i="1" s="1"/>
  <c r="F63" i="1"/>
  <c r="K63" i="1"/>
  <c r="D66" i="1"/>
  <c r="D65" i="1" s="1"/>
  <c r="D64" i="1" s="1"/>
  <c r="E66" i="1"/>
  <c r="E65" i="1" s="1"/>
  <c r="E64" i="1" s="1"/>
  <c r="G66" i="1"/>
  <c r="G65" i="1" s="1"/>
  <c r="H66" i="1"/>
  <c r="H65" i="1" s="1"/>
  <c r="H64" i="1" s="1"/>
  <c r="I66" i="1"/>
  <c r="I65" i="1" s="1"/>
  <c r="I64" i="1" s="1"/>
  <c r="J66" i="1"/>
  <c r="J65" i="1" s="1"/>
  <c r="J64" i="1" s="1"/>
  <c r="F67" i="1"/>
  <c r="K67" i="1"/>
  <c r="F68" i="1"/>
  <c r="K68" i="1"/>
  <c r="F69" i="1"/>
  <c r="K69" i="1" s="1"/>
  <c r="F70" i="1"/>
  <c r="K70" i="1"/>
  <c r="D71" i="1"/>
  <c r="E71" i="1"/>
  <c r="G71" i="1"/>
  <c r="F71" i="1" s="1"/>
  <c r="K71" i="1" s="1"/>
  <c r="H71" i="1"/>
  <c r="I71" i="1"/>
  <c r="J71" i="1"/>
  <c r="F72" i="1"/>
  <c r="K72" i="1"/>
  <c r="F73" i="1"/>
  <c r="K73" i="1"/>
  <c r="I11" i="3" l="1"/>
  <c r="H11" i="3"/>
  <c r="E11" i="3"/>
  <c r="D11" i="3"/>
  <c r="G17" i="3"/>
  <c r="F17" i="3" s="1"/>
  <c r="K17" i="3" s="1"/>
  <c r="G21" i="3"/>
  <c r="G14" i="3"/>
  <c r="H43" i="2"/>
  <c r="F44" i="2"/>
  <c r="K44" i="2" s="1"/>
  <c r="D13" i="2"/>
  <c r="F62" i="2"/>
  <c r="K62" i="2" s="1"/>
  <c r="F54" i="2"/>
  <c r="K54" i="2" s="1"/>
  <c r="J48" i="2"/>
  <c r="E43" i="2"/>
  <c r="K25" i="2"/>
  <c r="I21" i="2"/>
  <c r="I20" i="2" s="1"/>
  <c r="I13" i="2" s="1"/>
  <c r="I12" i="2" s="1"/>
  <c r="I11" i="2" s="1"/>
  <c r="J13" i="2"/>
  <c r="J12" i="2" s="1"/>
  <c r="J11" i="2" s="1"/>
  <c r="D43" i="2"/>
  <c r="K31" i="2"/>
  <c r="H48" i="2"/>
  <c r="E30" i="2"/>
  <c r="H13" i="2"/>
  <c r="F49" i="2"/>
  <c r="K49" i="2" s="1"/>
  <c r="J43" i="2"/>
  <c r="F45" i="2"/>
  <c r="K45" i="2" s="1"/>
  <c r="K16" i="2"/>
  <c r="F65" i="2"/>
  <c r="K65" i="2" s="1"/>
  <c r="I61" i="2"/>
  <c r="I60" i="2" s="1"/>
  <c r="E48" i="2"/>
  <c r="I43" i="2"/>
  <c r="E13" i="2"/>
  <c r="E12" i="2" s="1"/>
  <c r="E11" i="2" s="1"/>
  <c r="G61" i="2"/>
  <c r="G40" i="2"/>
  <c r="F40" i="2" s="1"/>
  <c r="K40" i="2" s="1"/>
  <c r="G21" i="2"/>
  <c r="G48" i="2"/>
  <c r="F48" i="2" s="1"/>
  <c r="K48" i="2" s="1"/>
  <c r="G30" i="2"/>
  <c r="F30" i="2" s="1"/>
  <c r="K30" i="2" s="1"/>
  <c r="G15" i="2"/>
  <c r="J44" i="1"/>
  <c r="I44" i="1"/>
  <c r="H14" i="1"/>
  <c r="H44" i="1"/>
  <c r="F65" i="1"/>
  <c r="K65" i="1" s="1"/>
  <c r="G64" i="1"/>
  <c r="F64" i="1" s="1"/>
  <c r="K64" i="1" s="1"/>
  <c r="D31" i="1"/>
  <c r="D14" i="1" s="1"/>
  <c r="E44" i="1"/>
  <c r="I13" i="1"/>
  <c r="I49" i="1"/>
  <c r="F52" i="1"/>
  <c r="K52" i="1" s="1"/>
  <c r="H49" i="1"/>
  <c r="G49" i="1"/>
  <c r="F49" i="1" s="1"/>
  <c r="K49" i="1" s="1"/>
  <c r="E49" i="1"/>
  <c r="E31" i="1"/>
  <c r="E14" i="1" s="1"/>
  <c r="E13" i="1" s="1"/>
  <c r="D49" i="1"/>
  <c r="D44" i="1" s="1"/>
  <c r="J14" i="1"/>
  <c r="J13" i="1" s="1"/>
  <c r="G16" i="1"/>
  <c r="F66" i="1"/>
  <c r="K66" i="1" s="1"/>
  <c r="F50" i="1"/>
  <c r="K50" i="1" s="1"/>
  <c r="G46" i="1"/>
  <c r="F37" i="1"/>
  <c r="K37" i="1" s="1"/>
  <c r="G41" i="1"/>
  <c r="F41" i="1" s="1"/>
  <c r="K41" i="1" s="1"/>
  <c r="G22" i="1"/>
  <c r="G31" i="1"/>
  <c r="F31" i="1" s="1"/>
  <c r="K31" i="1" s="1"/>
  <c r="G61" i="1"/>
  <c r="F61" i="1" s="1"/>
  <c r="K61" i="1" s="1"/>
  <c r="F21" i="3" l="1"/>
  <c r="K21" i="3" s="1"/>
  <c r="G20" i="3"/>
  <c r="F20" i="3" s="1"/>
  <c r="K20" i="3" s="1"/>
  <c r="F14" i="3"/>
  <c r="K14" i="3" s="1"/>
  <c r="G13" i="3"/>
  <c r="G43" i="2"/>
  <c r="F43" i="2" s="1"/>
  <c r="K43" i="2" s="1"/>
  <c r="F21" i="2"/>
  <c r="K21" i="2" s="1"/>
  <c r="G20" i="2"/>
  <c r="F20" i="2" s="1"/>
  <c r="K20" i="2" s="1"/>
  <c r="D12" i="2"/>
  <c r="D11" i="2" s="1"/>
  <c r="F61" i="2"/>
  <c r="K61" i="2" s="1"/>
  <c r="G60" i="2"/>
  <c r="F60" i="2" s="1"/>
  <c r="K60" i="2" s="1"/>
  <c r="H12" i="2"/>
  <c r="H11" i="2" s="1"/>
  <c r="F15" i="2"/>
  <c r="K15" i="2" s="1"/>
  <c r="G14" i="2"/>
  <c r="E11" i="1"/>
  <c r="E12" i="1"/>
  <c r="D13" i="1"/>
  <c r="I11" i="1"/>
  <c r="I12" i="1"/>
  <c r="F22" i="1"/>
  <c r="K22" i="1" s="1"/>
  <c r="G21" i="1"/>
  <c r="F21" i="1" s="1"/>
  <c r="K21" i="1" s="1"/>
  <c r="H13" i="1"/>
  <c r="J11" i="1"/>
  <c r="J12" i="1"/>
  <c r="F46" i="1"/>
  <c r="K46" i="1" s="1"/>
  <c r="G45" i="1"/>
  <c r="F16" i="1"/>
  <c r="K16" i="1" s="1"/>
  <c r="G15" i="1"/>
  <c r="F13" i="3" l="1"/>
  <c r="K13" i="3" s="1"/>
  <c r="G12" i="3"/>
  <c r="F14" i="2"/>
  <c r="K14" i="2" s="1"/>
  <c r="G13" i="2"/>
  <c r="D12" i="1"/>
  <c r="D11" i="1"/>
  <c r="H12" i="1"/>
  <c r="H11" i="1"/>
  <c r="F15" i="1"/>
  <c r="K15" i="1" s="1"/>
  <c r="G14" i="1"/>
  <c r="F45" i="1"/>
  <c r="K45" i="1" s="1"/>
  <c r="G44" i="1"/>
  <c r="F44" i="1" s="1"/>
  <c r="K44" i="1" s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G11" i="1"/>
  <c r="F11" i="1" s="1"/>
  <c r="K11" i="1" s="1"/>
  <c r="F13" i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<sst xmlns="http://schemas.openxmlformats.org/spreadsheetml/2006/main" count="477" uniqueCount="250">
  <si>
    <t>CENTRALIZAT</t>
  </si>
  <si>
    <t xml:space="preserve"> Anexa 12</t>
  </si>
  <si>
    <t>Cont de executie - Venituri - Bugetul local</t>
  </si>
  <si>
    <t>Trimestrul: 1, Anul: 2025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</si>
  <si>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</si>
  <si>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</si>
  <si>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</si>
  <si>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</si>
  <si>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</si>
  <si>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</si>
  <si>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</si>
  <si>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</si>
  <si>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</si>
  <si>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</si>
  <si>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</si>
  <si>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</si>
  <si>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</si>
  <si>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</si>
  <si>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</si>
  <si>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</si>
  <si>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</si>
  <si>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</si>
  <si>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</si>
  <si>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</si>
  <si>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</si>
  <si>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</si>
  <si>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</si>
  <si>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</si>
  <si>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</si>
  <si>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</si>
  <si>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</si>
  <si>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</si>
  <si>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</si>
  <si>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</si>
  <si>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</si>
  <si>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</si>
  <si>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</si>
  <si>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</si>
  <si>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</si>
  <si>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</si>
  <si>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</si>
  <si>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</si>
  <si>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</si>
  <si>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</si>
  <si>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</si>
  <si>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</si>
  <si>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</si>
  <si>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</si>
  <si>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</si>
  <si>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</si>
  <si>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</si>
  <si>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</si>
  <si>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</si>
  <si>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</si>
  <si>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</si>
  <si>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</si>
  <si>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</si>
  <si>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</si>
  <si>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</si>
  <si>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</si>
  <si>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</si>
  <si>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</si>
  <si>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</si>
  <si>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</si>
  <si>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</si>
  <si>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</si>
  <si>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</si>
  <si>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</si>
  <si>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</si>
  <si>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</si>
  <si>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</si>
  <si>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</si>
  <si>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</si>
  <si>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</si>
  <si>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</si>
  <si>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</si>
  <si>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</si>
  <si>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</si>
  <si>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</si>
  <si>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</si>
  <si>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</si>
  <si>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</si>
  <si>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</si>
  <si>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</si>
  <si>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</si>
  <si>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</si>
  <si>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</si>
  <si>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</si>
  <si>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</si>
  <si>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</si>
  <si>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</si>
  <si>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</si>
  <si>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</si>
  <si>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</si>
  <si>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</si>
  <si>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</si>
  <si>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</si>
  <si>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</si>
  <si>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</si>
  <si>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</si>
  <si>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</si>
  <si>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</si>
  <si>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</si>
  <si>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</si>
  <si>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</si>
  <si>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</si>
  <si>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</si>
  <si>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</si>
  <si>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</si>
  <si>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</si>
  <si>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</si>
  <si>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</si>
  <si>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</si>
  <si>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</si>
  <si>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</si>
  <si>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</si>
  <si>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</si>
  <si>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</si>
  <si>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</si>
  <si>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</si>
  <si>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</si>
  <si>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</si>
  <si>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</si>
  <si>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</si>
  <si>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</si>
  <si>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</si>
  <si>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</si>
  <si>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</si>
  <si>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</si>
  <si>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</si>
  <si>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</si>
  <si>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</si>
  <si>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</si>
  <si>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</si>
  <si>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</si>
  <si>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</si>
  <si>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</si>
  <si>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</si>
  <si>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</si>
  <si>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80</t>
  </si>
  <si>
    <t>Venituri din despăgubiri</t>
  </si>
  <si>
    <t>33.02.26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</si>
  <si>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</si>
  <si>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</si>
  <si>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</si>
  <si>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</si>
  <si>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</si>
  <si>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</si>
  <si>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</si>
  <si>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</si>
  <si>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</si>
  <si>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</si>
  <si>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</si>
  <si>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</si>
  <si>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</si>
  <si>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</si>
  <si>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</si>
  <si>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102</t>
  </si>
  <si>
    <t>Venituri din recuperarea cheltuielilor efectuate în cursul procesului de executare silită</t>
  </si>
  <si>
    <t>36.02.14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</si>
  <si>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</si>
  <si>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</si>
  <si>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</si>
  <si>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</si>
  <si>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</si>
  <si>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</si>
  <si>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</si>
  <si>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</si>
  <si>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</si>
  <si>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</si>
  <si>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</si>
  <si>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</si>
  <si>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</si>
  <si>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</si>
  <si>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</si>
  <si>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</si>
  <si>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</si>
  <si>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</si>
  <si>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</si>
  <si>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</si>
  <si>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</si>
  <si>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</si>
  <si>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</si>
  <si>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</si>
  <si>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</si>
  <si>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</si>
  <si>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</si>
  <si>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</si>
  <si>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</si>
  <si>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</si>
  <si>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</si>
  <si>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</si>
  <si>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</si>
  <si>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</si>
  <si>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</si>
  <si>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</si>
  <si>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</si>
  <si>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</si>
  <si>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</si>
  <si>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240</t>
  </si>
  <si>
    <t>Subventii de la alte administratii (cod. 43.02.01+43.02.04+43.02.07+43.02.08+43.02.20+43.02.21)</t>
  </si>
  <si>
    <t>43.02</t>
  </si>
  <si>
    <t>251</t>
  </si>
  <si>
    <t>Sume alocate din bugetul AFIR, pentru sustinerea proiectelor din PNDR 2014-2020</t>
  </si>
  <si>
    <t>43.02.31</t>
  </si>
  <si>
    <t>252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</si>
  <si>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</si>
  <si>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</si>
  <si>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</si>
  <si>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Taragan Vasile</t>
  </si>
  <si>
    <t>CONTABIL,</t>
  </si>
  <si>
    <t>Spinesteanu Cristinel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</si>
  <si>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</si>
  <si>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</si>
  <si>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</si>
  <si>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</si>
  <si>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</si>
  <si>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</si>
  <si>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</si>
  <si>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</si>
  <si>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</si>
  <si>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</si>
  <si>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</si>
  <si>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</si>
  <si>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</si>
  <si>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</si>
  <si>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</si>
  <si>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72</t>
  </si>
  <si>
    <t>78</t>
  </si>
  <si>
    <t>86</t>
  </si>
  <si>
    <t>87</t>
  </si>
  <si>
    <t>93</t>
  </si>
  <si>
    <t>97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</si>
  <si>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</si>
  <si>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</si>
  <si>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</si>
  <si>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</si>
  <si>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</si>
  <si>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</si>
  <si>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</si>
  <si>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128</t>
  </si>
  <si>
    <t>149</t>
  </si>
  <si>
    <t>158</t>
  </si>
  <si>
    <t>Cont de executie - Venituri - Bugetul local - sectiunea dezvoltare</t>
  </si>
  <si>
    <t>VENITURILE SECŢIUNII DE DEZVOLTARE - TOTAL</t>
  </si>
  <si>
    <t>7</t>
  </si>
  <si>
    <t>17</t>
  </si>
  <si>
    <t>18</t>
  </si>
  <si>
    <t>83</t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</si>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</sst>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4BA47-10FA-4627-BB3A-57EA0CAFE3CB}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D13+D61+D64</f>
        <v>21361500</v>
      </c>
      <c r="E11" s="11">
        <f>E13+E61+E64</f>
        <v>2672700</v>
      </c>
      <c r="F11" s="11">
        <f>G11+H11</f>
        <v>4480186</v>
      </c>
      <c r="G11" s="11">
        <f>G13+G61+G64</f>
        <v>2379855</v>
      </c>
      <c r="H11" s="11">
        <f>H13+H61+H64</f>
        <v>2100331</v>
      </c>
      <c r="I11" s="11">
        <f>I13+I61+I64</f>
        <v>1729909</v>
      </c>
      <c r="J11" s="11">
        <f>J13+J61+J64</f>
        <v>0</v>
      </c>
      <c r="K11" s="11">
        <f>F11-I11-J11</f>
        <v>2750277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D13-D32</f>
        <v>4682000</v>
      </c>
      <c r="E12" s="11">
        <f>E13-E32</f>
        <v>669600</v>
      </c>
      <c r="F12" s="11">
        <f>G12+H12</f>
        <v>3443503</v>
      </c>
      <c r="G12" s="11">
        <f>G13-G32</f>
        <v>2379855</v>
      </c>
      <c r="H12" s="11">
        <f>H13-H32</f>
        <v>1063648</v>
      </c>
      <c r="I12" s="11">
        <f>I13-I32</f>
        <v>693226</v>
      </c>
      <c r="J12" s="11">
        <f>J13-J32</f>
        <v>0</v>
      </c>
      <c r="K12" s="11">
        <f>F12-I12-J12</f>
        <v>2750277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13284000</v>
      </c>
      <c r="E13" s="11">
        <f>E14+E44</f>
        <v>2618600</v>
      </c>
      <c r="F13" s="11">
        <f>G13+H13</f>
        <v>4433931</v>
      </c>
      <c r="G13" s="11">
        <f>G14+G44</f>
        <v>2379855</v>
      </c>
      <c r="H13" s="11">
        <f>H14+H44</f>
        <v>2054076</v>
      </c>
      <c r="I13" s="11">
        <f>I14+I44</f>
        <v>1683654</v>
      </c>
      <c r="J13" s="11">
        <f>J14+J44</f>
        <v>0</v>
      </c>
      <c r="K13" s="11">
        <f>F13-I13-J13</f>
        <v>2750277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D15+D21+D31+D41</f>
        <v>12956000</v>
      </c>
      <c r="E14" s="11">
        <f>E15+E21+E31+E41</f>
        <v>2500600</v>
      </c>
      <c r="F14" s="11">
        <f>G14+H14</f>
        <v>3190874</v>
      </c>
      <c r="G14" s="11">
        <f>G15+G21+G31+G41</f>
        <v>1403679</v>
      </c>
      <c r="H14" s="11">
        <f>H15+H21+H31+H41</f>
        <v>1787195</v>
      </c>
      <c r="I14" s="11">
        <f>I15+I21+I31+I41</f>
        <v>1543342</v>
      </c>
      <c r="J14" s="11">
        <f>J15+J21+J31+J41</f>
        <v>0</v>
      </c>
      <c r="K14" s="11">
        <f>F14-I14-J14</f>
        <v>1647532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3826100</v>
      </c>
      <c r="E15" s="11">
        <f>+E16</f>
        <v>308800</v>
      </c>
      <c r="F15" s="11">
        <f>G15+H15</f>
        <v>241997</v>
      </c>
      <c r="G15" s="11">
        <f>+G16</f>
        <v>0</v>
      </c>
      <c r="H15" s="11">
        <f>+H16</f>
        <v>241997</v>
      </c>
      <c r="I15" s="11">
        <f>+I16</f>
        <v>241997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3826100</v>
      </c>
      <c r="E16" s="11">
        <f>E17+E19</f>
        <v>308800</v>
      </c>
      <c r="F16" s="11">
        <f>G16+H16</f>
        <v>241997</v>
      </c>
      <c r="G16" s="11">
        <f>G17+G19</f>
        <v>0</v>
      </c>
      <c r="H16" s="11">
        <f>H17+H19</f>
        <v>241997</v>
      </c>
      <c r="I16" s="11">
        <f>I17+I19</f>
        <v>241997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16100</v>
      </c>
      <c r="E17" s="11">
        <f>+E18</f>
        <v>6000</v>
      </c>
      <c r="F17" s="11">
        <f>G17+H17</f>
        <v>5554</v>
      </c>
      <c r="G17" s="11">
        <f>+G18</f>
        <v>0</v>
      </c>
      <c r="H17" s="11">
        <f>+H18</f>
        <v>5554</v>
      </c>
      <c r="I17" s="11">
        <f>+I18</f>
        <v>5554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16100</v>
      </c>
      <c r="E18" s="11">
        <v>6000</v>
      </c>
      <c r="F18" s="11">
        <f>G18+H18</f>
        <v>5554</v>
      </c>
      <c r="G18" s="11">
        <v>0</v>
      </c>
      <c r="H18" s="11">
        <v>5554</v>
      </c>
      <c r="I18" s="11">
        <v>5554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</f>
        <v>3810000</v>
      </c>
      <c r="E19" s="11">
        <f>E20</f>
        <v>302800</v>
      </c>
      <c r="F19" s="11">
        <f>G19+H19</f>
        <v>236443</v>
      </c>
      <c r="G19" s="11">
        <f>G20</f>
        <v>0</v>
      </c>
      <c r="H19" s="11">
        <f>H20</f>
        <v>236443</v>
      </c>
      <c r="I19" s="11">
        <f>I20</f>
        <v>236443</v>
      </c>
      <c r="J19" s="11">
        <f>J20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3810000</v>
      </c>
      <c r="E20" s="11">
        <v>302800</v>
      </c>
      <c r="F20" s="11">
        <f>G20+H20</f>
        <v>236443</v>
      </c>
      <c r="G20" s="11">
        <v>0</v>
      </c>
      <c r="H20" s="11">
        <v>236443</v>
      </c>
      <c r="I20" s="11">
        <v>236443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f>D22</f>
        <v>386100</v>
      </c>
      <c r="E21" s="11">
        <f>E22</f>
        <v>209900</v>
      </c>
      <c r="F21" s="11">
        <f>G21+H21</f>
        <v>1692840</v>
      </c>
      <c r="G21" s="11">
        <f>G22</f>
        <v>1274868</v>
      </c>
      <c r="H21" s="11">
        <f>H22</f>
        <v>417972</v>
      </c>
      <c r="I21" s="11">
        <f>I22</f>
        <v>250584</v>
      </c>
      <c r="J21" s="11">
        <f>J22</f>
        <v>0</v>
      </c>
      <c r="K21" s="11">
        <f>F21-I21-J21</f>
        <v>1442256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D23+D26+D30</f>
        <v>386100</v>
      </c>
      <c r="E22" s="11">
        <f>E23+E26+E30</f>
        <v>209900</v>
      </c>
      <c r="F22" s="11">
        <f>G22+H22</f>
        <v>1692840</v>
      </c>
      <c r="G22" s="11">
        <f>G23+G26+G30</f>
        <v>1274868</v>
      </c>
      <c r="H22" s="11">
        <f>H23+H26+H30</f>
        <v>417972</v>
      </c>
      <c r="I22" s="11">
        <f>I23+I26+I30</f>
        <v>250584</v>
      </c>
      <c r="J22" s="11">
        <f>J23+J26+J30</f>
        <v>0</v>
      </c>
      <c r="K22" s="11">
        <f>F22-I22-J22</f>
        <v>1442256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D24+D25</f>
        <v>77300</v>
      </c>
      <c r="E23" s="11">
        <f>E24+E25</f>
        <v>56800</v>
      </c>
      <c r="F23" s="11">
        <f>G23+H23</f>
        <v>175522</v>
      </c>
      <c r="G23" s="11">
        <f>G24+G25</f>
        <v>95795</v>
      </c>
      <c r="H23" s="11">
        <f>H24+H25</f>
        <v>79727</v>
      </c>
      <c r="I23" s="11">
        <f>I24+I25</f>
        <v>64291</v>
      </c>
      <c r="J23" s="11">
        <f>J24+J25</f>
        <v>0</v>
      </c>
      <c r="K23" s="11">
        <f>F23-I23-J23</f>
        <v>111231</v>
      </c>
    </row>
    <row r="24" spans="1:11" s="6" customFormat="1" x14ac:dyDescent="0.25">
      <c r="A24" s="10" t="s">
        <v>58</v>
      </c>
      <c r="B24" s="10" t="s">
        <v>59</v>
      </c>
      <c r="C24" s="10" t="s">
        <v>60</v>
      </c>
      <c r="D24" s="11">
        <v>30800</v>
      </c>
      <c r="E24" s="11">
        <v>14800</v>
      </c>
      <c r="F24" s="11">
        <f>G24+H24</f>
        <v>129042</v>
      </c>
      <c r="G24" s="11">
        <v>95795</v>
      </c>
      <c r="H24" s="11">
        <v>33247</v>
      </c>
      <c r="I24" s="11">
        <v>17917</v>
      </c>
      <c r="J24" s="11">
        <v>0</v>
      </c>
      <c r="K24" s="11">
        <f>F24-I24-J24</f>
        <v>111125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46500</v>
      </c>
      <c r="E25" s="11">
        <v>42000</v>
      </c>
      <c r="F25" s="11">
        <f>G25+H25</f>
        <v>46480</v>
      </c>
      <c r="G25" s="11">
        <v>0</v>
      </c>
      <c r="H25" s="11">
        <v>46480</v>
      </c>
      <c r="I25" s="11">
        <v>46374</v>
      </c>
      <c r="J25" s="11">
        <v>0</v>
      </c>
      <c r="K25" s="11">
        <f>F25-I25-J25</f>
        <v>106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f>D27+D28+D29</f>
        <v>303700</v>
      </c>
      <c r="E26" s="11">
        <f>E27+E28+E29</f>
        <v>149100</v>
      </c>
      <c r="F26" s="11">
        <f>G26+H26</f>
        <v>1510534</v>
      </c>
      <c r="G26" s="11">
        <f>G27+G28+G29</f>
        <v>1175348</v>
      </c>
      <c r="H26" s="11">
        <f>H27+H28+H29</f>
        <v>335186</v>
      </c>
      <c r="I26" s="11">
        <f>I27+I28+I29</f>
        <v>183234</v>
      </c>
      <c r="J26" s="11">
        <f>J27+J28+J29</f>
        <v>0</v>
      </c>
      <c r="K26" s="11">
        <f>F26-I26-J26</f>
        <v>1327300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v>48200</v>
      </c>
      <c r="E27" s="11">
        <v>21000</v>
      </c>
      <c r="F27" s="11">
        <f>G27+H27</f>
        <v>276625</v>
      </c>
      <c r="G27" s="11">
        <v>223751</v>
      </c>
      <c r="H27" s="11">
        <v>52874</v>
      </c>
      <c r="I27" s="11">
        <v>23806</v>
      </c>
      <c r="J27" s="11">
        <v>0</v>
      </c>
      <c r="K27" s="11">
        <f>F27-I27-J27</f>
        <v>252819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3500</v>
      </c>
      <c r="E28" s="11">
        <v>1500</v>
      </c>
      <c r="F28" s="11">
        <f>G28+H28</f>
        <v>3838</v>
      </c>
      <c r="G28" s="11">
        <v>17</v>
      </c>
      <c r="H28" s="11">
        <v>3821</v>
      </c>
      <c r="I28" s="11">
        <v>3789</v>
      </c>
      <c r="J28" s="11">
        <v>0</v>
      </c>
      <c r="K28" s="11">
        <f>F28-I28-J28</f>
        <v>49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252000</v>
      </c>
      <c r="E29" s="11">
        <v>126600</v>
      </c>
      <c r="F29" s="11">
        <f>G29+H29</f>
        <v>1230071</v>
      </c>
      <c r="G29" s="11">
        <v>951580</v>
      </c>
      <c r="H29" s="11">
        <v>278491</v>
      </c>
      <c r="I29" s="11">
        <v>155639</v>
      </c>
      <c r="J29" s="11">
        <v>0</v>
      </c>
      <c r="K29" s="11">
        <f>F29-I29-J29</f>
        <v>1074432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5100</v>
      </c>
      <c r="E30" s="11">
        <v>4000</v>
      </c>
      <c r="F30" s="11">
        <f>G30+H30</f>
        <v>6784</v>
      </c>
      <c r="G30" s="11">
        <v>3725</v>
      </c>
      <c r="H30" s="11">
        <v>3059</v>
      </c>
      <c r="I30" s="11">
        <v>3059</v>
      </c>
      <c r="J30" s="11">
        <v>0</v>
      </c>
      <c r="K30" s="11">
        <f>F30-I30-J30</f>
        <v>3725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D32+D36</f>
        <v>8742700</v>
      </c>
      <c r="E31" s="11">
        <f>E32+E36</f>
        <v>1980900</v>
      </c>
      <c r="F31" s="11">
        <f>G31+H31</f>
        <v>1255722</v>
      </c>
      <c r="G31" s="11">
        <f>G32+G36</f>
        <v>128811</v>
      </c>
      <c r="H31" s="11">
        <f>H32+H36</f>
        <v>1126911</v>
      </c>
      <c r="I31" s="11">
        <f>I32+I36</f>
        <v>1050446</v>
      </c>
      <c r="J31" s="11">
        <f>J32+J36</f>
        <v>0</v>
      </c>
      <c r="K31" s="11">
        <f>F31-I31-J31</f>
        <v>205276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+D33+D34+D35</f>
        <v>8602000</v>
      </c>
      <c r="E32" s="11">
        <f>+E33+E34+E35</f>
        <v>1949000</v>
      </c>
      <c r="F32" s="11">
        <f>G32+H32</f>
        <v>990428</v>
      </c>
      <c r="G32" s="11">
        <f>+G33+G34+G35</f>
        <v>0</v>
      </c>
      <c r="H32" s="11">
        <f>+H33+H34+H35</f>
        <v>990428</v>
      </c>
      <c r="I32" s="11">
        <f>+I33+I34+I35</f>
        <v>990428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85</v>
      </c>
      <c r="B33" s="10" t="s">
        <v>86</v>
      </c>
      <c r="C33" s="10" t="s">
        <v>87</v>
      </c>
      <c r="D33" s="11">
        <v>4102000</v>
      </c>
      <c r="E33" s="11">
        <v>1057000</v>
      </c>
      <c r="F33" s="11">
        <f>G33+H33</f>
        <v>807428</v>
      </c>
      <c r="G33" s="11">
        <v>0</v>
      </c>
      <c r="H33" s="11">
        <v>807428</v>
      </c>
      <c r="I33" s="11">
        <v>807428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v>4500000</v>
      </c>
      <c r="E34" s="11">
        <v>892000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0</v>
      </c>
      <c r="E35" s="11">
        <v>0</v>
      </c>
      <c r="F35" s="11">
        <f>G35+H35</f>
        <v>183000</v>
      </c>
      <c r="G35" s="11">
        <v>0</v>
      </c>
      <c r="H35" s="11">
        <v>183000</v>
      </c>
      <c r="I35" s="11">
        <v>183000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94</v>
      </c>
      <c r="B36" s="10" t="s">
        <v>95</v>
      </c>
      <c r="C36" s="10" t="s">
        <v>96</v>
      </c>
      <c r="D36" s="11">
        <f>D37+D40</f>
        <v>140700</v>
      </c>
      <c r="E36" s="11">
        <f>E37+E40</f>
        <v>31900</v>
      </c>
      <c r="F36" s="11">
        <f>G36+H36</f>
        <v>265294</v>
      </c>
      <c r="G36" s="11">
        <f>G37+G40</f>
        <v>128811</v>
      </c>
      <c r="H36" s="11">
        <f>H37+H40</f>
        <v>136483</v>
      </c>
      <c r="I36" s="11">
        <f>I37+I40</f>
        <v>60018</v>
      </c>
      <c r="J36" s="11">
        <f>J37+J40</f>
        <v>0</v>
      </c>
      <c r="K36" s="11">
        <f>F36-I36-J36</f>
        <v>205276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f>D38+D39</f>
        <v>140200</v>
      </c>
      <c r="E37" s="11">
        <f>E38+E39</f>
        <v>31900</v>
      </c>
      <c r="F37" s="11">
        <f>G37+H37</f>
        <v>265294</v>
      </c>
      <c r="G37" s="11">
        <f>G38+G39</f>
        <v>128811</v>
      </c>
      <c r="H37" s="11">
        <f>H38+H39</f>
        <v>136483</v>
      </c>
      <c r="I37" s="11">
        <f>I38+I39</f>
        <v>60018</v>
      </c>
      <c r="J37" s="11">
        <f>J38+J39</f>
        <v>0</v>
      </c>
      <c r="K37" s="11">
        <f>F37-I37-J37</f>
        <v>205276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122900</v>
      </c>
      <c r="E38" s="11">
        <v>22900</v>
      </c>
      <c r="F38" s="11">
        <f>G38+H38</f>
        <v>225523</v>
      </c>
      <c r="G38" s="11">
        <v>116990</v>
      </c>
      <c r="H38" s="11">
        <v>108533</v>
      </c>
      <c r="I38" s="11">
        <v>43991</v>
      </c>
      <c r="J38" s="11">
        <v>0</v>
      </c>
      <c r="K38" s="11">
        <f>F38-I38-J38</f>
        <v>181532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17300</v>
      </c>
      <c r="E39" s="11">
        <v>9000</v>
      </c>
      <c r="F39" s="11">
        <f>G39+H39</f>
        <v>39771</v>
      </c>
      <c r="G39" s="11">
        <v>11821</v>
      </c>
      <c r="H39" s="11">
        <v>27950</v>
      </c>
      <c r="I39" s="11">
        <v>16027</v>
      </c>
      <c r="J39" s="11">
        <v>0</v>
      </c>
      <c r="K39" s="11">
        <f>F39-I39-J39</f>
        <v>23744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500</v>
      </c>
      <c r="E40" s="11">
        <v>0</v>
      </c>
      <c r="F40" s="11">
        <f>G40+H40</f>
        <v>0</v>
      </c>
      <c r="G40" s="11">
        <v>0</v>
      </c>
      <c r="H40" s="11">
        <v>0</v>
      </c>
      <c r="I40" s="11">
        <v>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1100</v>
      </c>
      <c r="E41" s="11">
        <f>E42</f>
        <v>1000</v>
      </c>
      <c r="F41" s="11">
        <f>G41+H41</f>
        <v>315</v>
      </c>
      <c r="G41" s="11">
        <f>G42</f>
        <v>0</v>
      </c>
      <c r="H41" s="11">
        <f>H42</f>
        <v>315</v>
      </c>
      <c r="I41" s="11">
        <f>I42</f>
        <v>315</v>
      </c>
      <c r="J41" s="11">
        <f>J42</f>
        <v>0</v>
      </c>
      <c r="K41" s="11">
        <f>F41-I41-J41</f>
        <v>0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1100</v>
      </c>
      <c r="E42" s="11">
        <f>E43</f>
        <v>1000</v>
      </c>
      <c r="F42" s="11">
        <f>G42+H42</f>
        <v>315</v>
      </c>
      <c r="G42" s="11">
        <f>G43</f>
        <v>0</v>
      </c>
      <c r="H42" s="11">
        <f>H43</f>
        <v>315</v>
      </c>
      <c r="I42" s="11">
        <f>I43</f>
        <v>315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1100</v>
      </c>
      <c r="E43" s="11">
        <v>1000</v>
      </c>
      <c r="F43" s="11">
        <f>G43+H43</f>
        <v>315</v>
      </c>
      <c r="G43" s="11">
        <v>0</v>
      </c>
      <c r="H43" s="11">
        <v>315</v>
      </c>
      <c r="I43" s="11">
        <v>315</v>
      </c>
      <c r="J43" s="11"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328000</v>
      </c>
      <c r="E44" s="11">
        <f>E45+E49</f>
        <v>118000</v>
      </c>
      <c r="F44" s="11">
        <f>G44+H44</f>
        <v>1243057</v>
      </c>
      <c r="G44" s="11">
        <f>G45+G49</f>
        <v>976176</v>
      </c>
      <c r="H44" s="11">
        <f>H45+H49</f>
        <v>266881</v>
      </c>
      <c r="I44" s="11">
        <f>I45+I49</f>
        <v>140312</v>
      </c>
      <c r="J44" s="11">
        <f>J45+J49</f>
        <v>0</v>
      </c>
      <c r="K44" s="11">
        <f>F44-I44-J44</f>
        <v>1102745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73700</v>
      </c>
      <c r="E45" s="11">
        <f>E46</f>
        <v>12000</v>
      </c>
      <c r="F45" s="11">
        <f>G45+H45</f>
        <v>113481</v>
      </c>
      <c r="G45" s="11">
        <f>G46</f>
        <v>39246</v>
      </c>
      <c r="H45" s="11">
        <f>H46</f>
        <v>74235</v>
      </c>
      <c r="I45" s="11">
        <f>I46</f>
        <v>2756</v>
      </c>
      <c r="J45" s="11">
        <f>J46</f>
        <v>0</v>
      </c>
      <c r="K45" s="11">
        <f>F45-I45-J45</f>
        <v>110725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73700</v>
      </c>
      <c r="E46" s="11">
        <f>+E47</f>
        <v>12000</v>
      </c>
      <c r="F46" s="11">
        <f>G46+H46</f>
        <v>113481</v>
      </c>
      <c r="G46" s="11">
        <f>+G47</f>
        <v>39246</v>
      </c>
      <c r="H46" s="11">
        <f>+H47</f>
        <v>74235</v>
      </c>
      <c r="I46" s="11">
        <f>+I47</f>
        <v>2756</v>
      </c>
      <c r="J46" s="11">
        <f>+J47</f>
        <v>0</v>
      </c>
      <c r="K46" s="11">
        <f>F46-I46-J46</f>
        <v>110725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73700</v>
      </c>
      <c r="E47" s="11">
        <f>+E48</f>
        <v>12000</v>
      </c>
      <c r="F47" s="11">
        <f>G47+H47</f>
        <v>113481</v>
      </c>
      <c r="G47" s="11">
        <f>+G48</f>
        <v>39246</v>
      </c>
      <c r="H47" s="11">
        <f>+H48</f>
        <v>74235</v>
      </c>
      <c r="I47" s="11">
        <f>+I48</f>
        <v>2756</v>
      </c>
      <c r="J47" s="11">
        <f>+J48</f>
        <v>0</v>
      </c>
      <c r="K47" s="11">
        <f>F47-I47-J47</f>
        <v>110725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73700</v>
      </c>
      <c r="E48" s="11">
        <v>12000</v>
      </c>
      <c r="F48" s="11">
        <f>G48+H48</f>
        <v>113481</v>
      </c>
      <c r="G48" s="11">
        <v>39246</v>
      </c>
      <c r="H48" s="11">
        <v>74235</v>
      </c>
      <c r="I48" s="11">
        <v>2756</v>
      </c>
      <c r="J48" s="11">
        <v>0</v>
      </c>
      <c r="K48" s="11">
        <f>F48-I48-J48</f>
        <v>110725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D50+D52+D55</f>
        <v>254300</v>
      </c>
      <c r="E49" s="11">
        <f>E50+E52+E55</f>
        <v>106000</v>
      </c>
      <c r="F49" s="11">
        <f>G49+H49</f>
        <v>1129576</v>
      </c>
      <c r="G49" s="11">
        <f>G50+G52+G55</f>
        <v>936930</v>
      </c>
      <c r="H49" s="11">
        <f>H50+H52+H55</f>
        <v>192646</v>
      </c>
      <c r="I49" s="11">
        <f>I50+I52+I55</f>
        <v>137556</v>
      </c>
      <c r="J49" s="11">
        <f>J50+J52+J55</f>
        <v>0</v>
      </c>
      <c r="K49" s="11">
        <f>F49-I49-J49</f>
        <v>992020</v>
      </c>
    </row>
    <row r="50" spans="1:11" s="6" customFormat="1" ht="43.5" x14ac:dyDescent="0.25">
      <c r="A50" s="10" t="s">
        <v>136</v>
      </c>
      <c r="B50" s="10" t="s">
        <v>137</v>
      </c>
      <c r="C50" s="10" t="s">
        <v>138</v>
      </c>
      <c r="D50" s="11">
        <f>+D51</f>
        <v>0</v>
      </c>
      <c r="E50" s="11">
        <f>+E51</f>
        <v>0</v>
      </c>
      <c r="F50" s="11">
        <f>G50+H50</f>
        <v>16978</v>
      </c>
      <c r="G50" s="11">
        <f>+G51</f>
        <v>0</v>
      </c>
      <c r="H50" s="11">
        <f>+H51</f>
        <v>16978</v>
      </c>
      <c r="I50" s="11">
        <f>+I51</f>
        <v>16978</v>
      </c>
      <c r="J50" s="11">
        <f>+J51</f>
        <v>0</v>
      </c>
      <c r="K50" s="11">
        <f>F50-I50-J50</f>
        <v>0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0</v>
      </c>
      <c r="E51" s="11">
        <v>0</v>
      </c>
      <c r="F51" s="11">
        <f>G51+H51</f>
        <v>16978</v>
      </c>
      <c r="G51" s="11">
        <v>0</v>
      </c>
      <c r="H51" s="11">
        <v>16978</v>
      </c>
      <c r="I51" s="11">
        <v>16978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120700</v>
      </c>
      <c r="E52" s="11">
        <f>E53</f>
        <v>46000</v>
      </c>
      <c r="F52" s="11">
        <f>G52+H52</f>
        <v>779112</v>
      </c>
      <c r="G52" s="11">
        <f>G53</f>
        <v>753541</v>
      </c>
      <c r="H52" s="11">
        <f>H53</f>
        <v>25571</v>
      </c>
      <c r="I52" s="11">
        <f>I53</f>
        <v>47101</v>
      </c>
      <c r="J52" s="11">
        <f>J53</f>
        <v>0</v>
      </c>
      <c r="K52" s="11">
        <f>F52-I52-J52</f>
        <v>732011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120700</v>
      </c>
      <c r="E53" s="11">
        <f>E54</f>
        <v>46000</v>
      </c>
      <c r="F53" s="11">
        <f>G53+H53</f>
        <v>779112</v>
      </c>
      <c r="G53" s="11">
        <f>G54</f>
        <v>753541</v>
      </c>
      <c r="H53" s="11">
        <f>H54</f>
        <v>25571</v>
      </c>
      <c r="I53" s="11">
        <f>I54</f>
        <v>47101</v>
      </c>
      <c r="J53" s="11">
        <f>J54</f>
        <v>0</v>
      </c>
      <c r="K53" s="11">
        <f>F53-I53-J53</f>
        <v>732011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120700</v>
      </c>
      <c r="E54" s="11">
        <v>46000</v>
      </c>
      <c r="F54" s="11">
        <f>G54+H54</f>
        <v>779112</v>
      </c>
      <c r="G54" s="11">
        <v>753541</v>
      </c>
      <c r="H54" s="11">
        <v>25571</v>
      </c>
      <c r="I54" s="11">
        <v>47101</v>
      </c>
      <c r="J54" s="11">
        <v>0</v>
      </c>
      <c r="K54" s="11">
        <f>F54-I54-J54</f>
        <v>732011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+D56+D57+D58</f>
        <v>133600</v>
      </c>
      <c r="E55" s="11">
        <f>+E56+E57+E58</f>
        <v>60000</v>
      </c>
      <c r="F55" s="11">
        <f>G55+H55</f>
        <v>333486</v>
      </c>
      <c r="G55" s="11">
        <f>+G56+G57+G58</f>
        <v>183389</v>
      </c>
      <c r="H55" s="11">
        <f>+H56+H57+H58</f>
        <v>150097</v>
      </c>
      <c r="I55" s="11">
        <f>+I56+I57+I58</f>
        <v>73477</v>
      </c>
      <c r="J55" s="11">
        <f>+J56+J57+J58</f>
        <v>0</v>
      </c>
      <c r="K55" s="11">
        <f>F55-I55-J55</f>
        <v>260009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130600</v>
      </c>
      <c r="E56" s="11">
        <v>59000</v>
      </c>
      <c r="F56" s="11">
        <f>G56+H56</f>
        <v>325459</v>
      </c>
      <c r="G56" s="11">
        <v>176039</v>
      </c>
      <c r="H56" s="11">
        <v>149420</v>
      </c>
      <c r="I56" s="11">
        <v>72885</v>
      </c>
      <c r="J56" s="11">
        <v>0</v>
      </c>
      <c r="K56" s="11">
        <f>F56-I56-J56</f>
        <v>252574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1000</v>
      </c>
      <c r="E57" s="11">
        <v>0</v>
      </c>
      <c r="F57" s="11">
        <f>G57+H57</f>
        <v>7700</v>
      </c>
      <c r="G57" s="11">
        <v>7350</v>
      </c>
      <c r="H57" s="11">
        <v>350</v>
      </c>
      <c r="I57" s="11">
        <v>265</v>
      </c>
      <c r="J57" s="11">
        <v>0</v>
      </c>
      <c r="K57" s="11">
        <f>F57-I57-J57</f>
        <v>7435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2000</v>
      </c>
      <c r="E58" s="11">
        <v>1000</v>
      </c>
      <c r="F58" s="11">
        <f>G58+H58</f>
        <v>327</v>
      </c>
      <c r="G58" s="11">
        <v>0</v>
      </c>
      <c r="H58" s="11">
        <v>327</v>
      </c>
      <c r="I58" s="11">
        <v>327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-4635000</v>
      </c>
      <c r="E59" s="11">
        <v>-892000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4635000</v>
      </c>
      <c r="E60" s="11">
        <v>892000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</f>
        <v>567900</v>
      </c>
      <c r="E61" s="11">
        <f>E62</f>
        <v>7800</v>
      </c>
      <c r="F61" s="11">
        <f>G61+H61</f>
        <v>0</v>
      </c>
      <c r="G61" s="11">
        <f>G62</f>
        <v>0</v>
      </c>
      <c r="H61" s="11">
        <f>H62</f>
        <v>0</v>
      </c>
      <c r="I61" s="11">
        <f>I62</f>
        <v>0</v>
      </c>
      <c r="J61" s="11">
        <f>J62</f>
        <v>0</v>
      </c>
      <c r="K61" s="11">
        <f>F61-I61-J61</f>
        <v>0</v>
      </c>
    </row>
    <row r="62" spans="1:11" s="6" customFormat="1" ht="43.5" x14ac:dyDescent="0.25">
      <c r="A62" s="10" t="s">
        <v>172</v>
      </c>
      <c r="B62" s="10" t="s">
        <v>173</v>
      </c>
      <c r="C62" s="10" t="s">
        <v>174</v>
      </c>
      <c r="D62" s="11">
        <f>+D63</f>
        <v>567900</v>
      </c>
      <c r="E62" s="11">
        <f>+E63</f>
        <v>7800</v>
      </c>
      <c r="F62" s="11">
        <f>G62+H62</f>
        <v>0</v>
      </c>
      <c r="G62" s="11">
        <f>+G63</f>
        <v>0</v>
      </c>
      <c r="H62" s="11">
        <f>+H63</f>
        <v>0</v>
      </c>
      <c r="I62" s="11">
        <f>+I63</f>
        <v>0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567900</v>
      </c>
      <c r="E63" s="11">
        <v>7800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7509600</v>
      </c>
      <c r="E64" s="11">
        <f>E65</f>
        <v>46300</v>
      </c>
      <c r="F64" s="11">
        <f>G64+H64</f>
        <v>46255</v>
      </c>
      <c r="G64" s="11">
        <f>G65</f>
        <v>0</v>
      </c>
      <c r="H64" s="11">
        <f>H65</f>
        <v>46255</v>
      </c>
      <c r="I64" s="11">
        <f>I65</f>
        <v>46255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D66+D71</f>
        <v>7509600</v>
      </c>
      <c r="E65" s="11">
        <f>E66+E71</f>
        <v>46300</v>
      </c>
      <c r="F65" s="11">
        <f>G65+H65</f>
        <v>46255</v>
      </c>
      <c r="G65" s="11">
        <f>G66+G71</f>
        <v>0</v>
      </c>
      <c r="H65" s="11">
        <f>H66+H71</f>
        <v>46255</v>
      </c>
      <c r="I65" s="11">
        <f>I66+I71</f>
        <v>46255</v>
      </c>
      <c r="J65" s="11">
        <f>J66+J71</f>
        <v>0</v>
      </c>
      <c r="K65" s="11">
        <f>F65-I65-J65</f>
        <v>0</v>
      </c>
    </row>
    <row r="66" spans="1:12" s="6" customFormat="1" ht="96" x14ac:dyDescent="0.25">
      <c r="A66" s="10" t="s">
        <v>184</v>
      </c>
      <c r="B66" s="10" t="s">
        <v>185</v>
      </c>
      <c r="C66" s="10" t="s">
        <v>186</v>
      </c>
      <c r="D66" s="11">
        <f>+D67+D68+D69+D70</f>
        <v>6816500</v>
      </c>
      <c r="E66" s="11">
        <f>+E67+E68+E69+E70</f>
        <v>46300</v>
      </c>
      <c r="F66" s="11">
        <f>G66+H66</f>
        <v>46255</v>
      </c>
      <c r="G66" s="11">
        <f>+G67+G68+G69+G70</f>
        <v>0</v>
      </c>
      <c r="H66" s="11">
        <f>+H67+H68+H69+H70</f>
        <v>46255</v>
      </c>
      <c r="I66" s="11">
        <f>+I67+I68+I69+I70</f>
        <v>46255</v>
      </c>
      <c r="J66" s="11">
        <f>+J67+J68+J69+J70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v>367800</v>
      </c>
      <c r="E67" s="11">
        <v>24900</v>
      </c>
      <c r="F67" s="11">
        <f>G67+H67</f>
        <v>25048</v>
      </c>
      <c r="G67" s="11">
        <v>0</v>
      </c>
      <c r="H67" s="11">
        <v>25048</v>
      </c>
      <c r="I67" s="11">
        <v>25048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85300</v>
      </c>
      <c r="E68" s="11">
        <v>21400</v>
      </c>
      <c r="F68" s="11">
        <f>G68+H68</f>
        <v>21207</v>
      </c>
      <c r="G68" s="11">
        <v>0</v>
      </c>
      <c r="H68" s="11">
        <v>21207</v>
      </c>
      <c r="I68" s="11">
        <v>21207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1113500</v>
      </c>
      <c r="E69" s="11">
        <v>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v>5249900</v>
      </c>
      <c r="E70" s="11">
        <v>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+D72+D73</f>
        <v>693100</v>
      </c>
      <c r="E71" s="11">
        <f>+E72+E73</f>
        <v>0</v>
      </c>
      <c r="F71" s="11">
        <f>G71+H71</f>
        <v>0</v>
      </c>
      <c r="G71" s="11">
        <f>+G72+G73</f>
        <v>0</v>
      </c>
      <c r="H71" s="11">
        <f>+H72+H73</f>
        <v>0</v>
      </c>
      <c r="I71" s="11">
        <f>+I72+I73</f>
        <v>0</v>
      </c>
      <c r="J71" s="11">
        <f>+J72+J73</f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373100</v>
      </c>
      <c r="E72" s="11">
        <v>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320000</v>
      </c>
      <c r="E73" s="11">
        <v>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208</v>
      </c>
      <c r="B75" s="13"/>
      <c r="C75" s="13"/>
      <c r="D75" s="13"/>
      <c r="E75" s="13" t="s">
        <v>210</v>
      </c>
      <c r="F75" s="13"/>
      <c r="G75" s="13"/>
      <c r="H75" s="13"/>
      <c r="I75" s="13" t="s">
        <v>212</v>
      </c>
      <c r="J75" s="13"/>
      <c r="K75" s="13"/>
      <c r="L75" s="13"/>
    </row>
    <row r="76" spans="1:12" x14ac:dyDescent="0.25">
      <c r="A76" s="3" t="s">
        <v>209</v>
      </c>
      <c r="B76" s="3"/>
      <c r="C76" s="3"/>
      <c r="D76" s="3"/>
      <c r="E76" s="3" t="s">
        <v>211</v>
      </c>
      <c r="F76" s="3"/>
      <c r="G76" s="3"/>
      <c r="H76" s="3"/>
      <c r="I76" s="3"/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2">
    <mergeCell ref="A75:D75"/>
    <mergeCell ref="A76:D76"/>
    <mergeCell ref="E75:H75"/>
    <mergeCell ref="E76:H76"/>
    <mergeCell ref="I75:L75"/>
    <mergeCell ref="I76:L7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84055-E947-4860-BE7C-E535965EEC92}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214</v>
      </c>
      <c r="C11" s="10" t="s">
        <v>21</v>
      </c>
      <c r="D11" s="11">
        <f>D12+D60</f>
        <v>9422100</v>
      </c>
      <c r="E11" s="11">
        <f>E12+E60</f>
        <v>1772900</v>
      </c>
      <c r="F11" s="11">
        <f>G11+H11</f>
        <v>4480186</v>
      </c>
      <c r="G11" s="11">
        <f>G12+G60</f>
        <v>2379855</v>
      </c>
      <c r="H11" s="11">
        <f>H12+H60</f>
        <v>2100331</v>
      </c>
      <c r="I11" s="11">
        <f>I12+I60</f>
        <v>1729909</v>
      </c>
      <c r="J11" s="11">
        <f>J12+J60</f>
        <v>0</v>
      </c>
      <c r="K11" s="11">
        <f>F11-I11-J11</f>
        <v>2750277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8649000</v>
      </c>
      <c r="E12" s="11">
        <f>E13+E43</f>
        <v>1726600</v>
      </c>
      <c r="F12" s="11">
        <f>G12+H12</f>
        <v>4433931</v>
      </c>
      <c r="G12" s="11">
        <f>G13+G43</f>
        <v>2379855</v>
      </c>
      <c r="H12" s="11">
        <f>H13+H43</f>
        <v>2054076</v>
      </c>
      <c r="I12" s="11">
        <f>I13+I43</f>
        <v>1683654</v>
      </c>
      <c r="J12" s="11">
        <f>J13+J43</f>
        <v>0</v>
      </c>
      <c r="K12" s="11">
        <f>F12-I12-J12</f>
        <v>2750277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D14+D20+D30+D40</f>
        <v>12956000</v>
      </c>
      <c r="E13" s="11">
        <f>E14+E20+E30+E40</f>
        <v>2500600</v>
      </c>
      <c r="F13" s="11">
        <f>G13+H13</f>
        <v>3190874</v>
      </c>
      <c r="G13" s="11">
        <f>G14+G20+G30+G40</f>
        <v>1403679</v>
      </c>
      <c r="H13" s="11">
        <f>H14+H20+H30+H40</f>
        <v>1787195</v>
      </c>
      <c r="I13" s="11">
        <f>I14+I20+I30+I40</f>
        <v>1543342</v>
      </c>
      <c r="J13" s="11">
        <f>J14+J20+J30+J40</f>
        <v>0</v>
      </c>
      <c r="K13" s="11">
        <f>F13-I13-J13</f>
        <v>1647532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3826100</v>
      </c>
      <c r="E14" s="11">
        <f>+E15</f>
        <v>308800</v>
      </c>
      <c r="F14" s="11">
        <f>G14+H14</f>
        <v>241997</v>
      </c>
      <c r="G14" s="11">
        <f>+G15</f>
        <v>0</v>
      </c>
      <c r="H14" s="11">
        <f>+H15</f>
        <v>241997</v>
      </c>
      <c r="I14" s="11">
        <f>+I15</f>
        <v>241997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215</v>
      </c>
      <c r="B15" s="10" t="s">
        <v>35</v>
      </c>
      <c r="C15" s="10" t="s">
        <v>36</v>
      </c>
      <c r="D15" s="11">
        <f>D16+D18</f>
        <v>3826100</v>
      </c>
      <c r="E15" s="11">
        <f>E16+E18</f>
        <v>308800</v>
      </c>
      <c r="F15" s="11">
        <f>G15+H15</f>
        <v>241997</v>
      </c>
      <c r="G15" s="11">
        <f>G16+G18</f>
        <v>0</v>
      </c>
      <c r="H15" s="11">
        <f>H16+H18</f>
        <v>241997</v>
      </c>
      <c r="I15" s="11">
        <f>I16+I18</f>
        <v>241997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16100</v>
      </c>
      <c r="E16" s="11">
        <f>+E17</f>
        <v>6000</v>
      </c>
      <c r="F16" s="11">
        <f>G16+H16</f>
        <v>5554</v>
      </c>
      <c r="G16" s="11">
        <f>+G17</f>
        <v>0</v>
      </c>
      <c r="H16" s="11">
        <f>+H17</f>
        <v>5554</v>
      </c>
      <c r="I16" s="11">
        <f>+I17</f>
        <v>5554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216</v>
      </c>
      <c r="B17" s="10" t="s">
        <v>41</v>
      </c>
      <c r="C17" s="10" t="s">
        <v>42</v>
      </c>
      <c r="D17" s="11">
        <v>16100</v>
      </c>
      <c r="E17" s="11">
        <v>6000</v>
      </c>
      <c r="F17" s="11">
        <f>G17+H17</f>
        <v>5554</v>
      </c>
      <c r="G17" s="11">
        <v>0</v>
      </c>
      <c r="H17" s="11">
        <v>5554</v>
      </c>
      <c r="I17" s="11">
        <v>5554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</f>
        <v>3810000</v>
      </c>
      <c r="E18" s="11">
        <f>E19</f>
        <v>302800</v>
      </c>
      <c r="F18" s="11">
        <f>G18+H18</f>
        <v>236443</v>
      </c>
      <c r="G18" s="11">
        <f>G19</f>
        <v>0</v>
      </c>
      <c r="H18" s="11">
        <f>H19</f>
        <v>236443</v>
      </c>
      <c r="I18" s="11">
        <f>I19</f>
        <v>236443</v>
      </c>
      <c r="J18" s="11">
        <f>J19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3810000</v>
      </c>
      <c r="E19" s="11">
        <v>302800</v>
      </c>
      <c r="F19" s="11">
        <f>G19+H19</f>
        <v>236443</v>
      </c>
      <c r="G19" s="11">
        <v>0</v>
      </c>
      <c r="H19" s="11">
        <v>236443</v>
      </c>
      <c r="I19" s="11">
        <v>236443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217</v>
      </c>
      <c r="B20" s="10" t="s">
        <v>50</v>
      </c>
      <c r="C20" s="10" t="s">
        <v>51</v>
      </c>
      <c r="D20" s="11">
        <f>D21</f>
        <v>386100</v>
      </c>
      <c r="E20" s="11">
        <f>E21</f>
        <v>209900</v>
      </c>
      <c r="F20" s="11">
        <f>G20+H20</f>
        <v>1692840</v>
      </c>
      <c r="G20" s="11">
        <f>G21</f>
        <v>1274868</v>
      </c>
      <c r="H20" s="11">
        <f>H21</f>
        <v>417972</v>
      </c>
      <c r="I20" s="11">
        <f>I21</f>
        <v>250584</v>
      </c>
      <c r="J20" s="11">
        <f>J21</f>
        <v>0</v>
      </c>
      <c r="K20" s="11">
        <f>F20-I20-J20</f>
        <v>1442256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f>D22+D25+D29</f>
        <v>386100</v>
      </c>
      <c r="E21" s="11">
        <f>E22+E25+E29</f>
        <v>209900</v>
      </c>
      <c r="F21" s="11">
        <f>G21+H21</f>
        <v>1692840</v>
      </c>
      <c r="G21" s="11">
        <f>G22+G25+G29</f>
        <v>1274868</v>
      </c>
      <c r="H21" s="11">
        <f>H22+H25+H29</f>
        <v>417972</v>
      </c>
      <c r="I21" s="11">
        <f>I22+I25+I29</f>
        <v>250584</v>
      </c>
      <c r="J21" s="11">
        <f>J22+J25+J29</f>
        <v>0</v>
      </c>
      <c r="K21" s="11">
        <f>F21-I21-J21</f>
        <v>1442256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D23+D24</f>
        <v>77300</v>
      </c>
      <c r="E22" s="11">
        <f>E23+E24</f>
        <v>56800</v>
      </c>
      <c r="F22" s="11">
        <f>G22+H22</f>
        <v>175522</v>
      </c>
      <c r="G22" s="11">
        <f>G23+G24</f>
        <v>95795</v>
      </c>
      <c r="H22" s="11">
        <f>H23+H24</f>
        <v>79727</v>
      </c>
      <c r="I22" s="11">
        <f>I23+I24</f>
        <v>64291</v>
      </c>
      <c r="J22" s="11">
        <f>J23+J24</f>
        <v>0</v>
      </c>
      <c r="K22" s="11">
        <f>F22-I22-J22</f>
        <v>111231</v>
      </c>
    </row>
    <row r="23" spans="1:11" s="6" customFormat="1" x14ac:dyDescent="0.25">
      <c r="A23" s="10" t="s">
        <v>55</v>
      </c>
      <c r="B23" s="10" t="s">
        <v>59</v>
      </c>
      <c r="C23" s="10" t="s">
        <v>60</v>
      </c>
      <c r="D23" s="11">
        <v>30800</v>
      </c>
      <c r="E23" s="11">
        <v>14800</v>
      </c>
      <c r="F23" s="11">
        <f>G23+H23</f>
        <v>129042</v>
      </c>
      <c r="G23" s="11">
        <v>95795</v>
      </c>
      <c r="H23" s="11">
        <v>33247</v>
      </c>
      <c r="I23" s="11">
        <v>17917</v>
      </c>
      <c r="J23" s="11">
        <v>0</v>
      </c>
      <c r="K23" s="11">
        <f>F23-I23-J23</f>
        <v>111125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46500</v>
      </c>
      <c r="E24" s="11">
        <v>42000</v>
      </c>
      <c r="F24" s="11">
        <f>G24+H24</f>
        <v>46480</v>
      </c>
      <c r="G24" s="11">
        <v>0</v>
      </c>
      <c r="H24" s="11">
        <v>46480</v>
      </c>
      <c r="I24" s="11">
        <v>46374</v>
      </c>
      <c r="J24" s="11">
        <v>0</v>
      </c>
      <c r="K24" s="11">
        <f>F24-I24-J24</f>
        <v>106</v>
      </c>
    </row>
    <row r="25" spans="1:11" s="6" customFormat="1" ht="22.5" x14ac:dyDescent="0.25">
      <c r="A25" s="10" t="s">
        <v>61</v>
      </c>
      <c r="B25" s="10" t="s">
        <v>65</v>
      </c>
      <c r="C25" s="10" t="s">
        <v>66</v>
      </c>
      <c r="D25" s="11">
        <f>D26+D27+D28</f>
        <v>303700</v>
      </c>
      <c r="E25" s="11">
        <f>E26+E27+E28</f>
        <v>149100</v>
      </c>
      <c r="F25" s="11">
        <f>G25+H25</f>
        <v>1510534</v>
      </c>
      <c r="G25" s="11">
        <f>G26+G27+G28</f>
        <v>1175348</v>
      </c>
      <c r="H25" s="11">
        <f>H26+H27+H28</f>
        <v>335186</v>
      </c>
      <c r="I25" s="11">
        <f>I26+I27+I28</f>
        <v>183234</v>
      </c>
      <c r="J25" s="11">
        <f>J26+J27+J28</f>
        <v>0</v>
      </c>
      <c r="K25" s="11">
        <f>F25-I25-J25</f>
        <v>1327300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v>48200</v>
      </c>
      <c r="E26" s="11">
        <v>21000</v>
      </c>
      <c r="F26" s="11">
        <f>G26+H26</f>
        <v>276625</v>
      </c>
      <c r="G26" s="11">
        <v>223751</v>
      </c>
      <c r="H26" s="11">
        <v>52874</v>
      </c>
      <c r="I26" s="11">
        <v>23806</v>
      </c>
      <c r="J26" s="11">
        <v>0</v>
      </c>
      <c r="K26" s="11">
        <f>F26-I26-J26</f>
        <v>252819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3500</v>
      </c>
      <c r="E27" s="11">
        <v>1500</v>
      </c>
      <c r="F27" s="11">
        <f>G27+H27</f>
        <v>3838</v>
      </c>
      <c r="G27" s="11">
        <v>17</v>
      </c>
      <c r="H27" s="11">
        <v>3821</v>
      </c>
      <c r="I27" s="11">
        <v>3789</v>
      </c>
      <c r="J27" s="11">
        <v>0</v>
      </c>
      <c r="K27" s="11">
        <f>F27-I27-J27</f>
        <v>49</v>
      </c>
    </row>
    <row r="28" spans="1:11" s="6" customFormat="1" x14ac:dyDescent="0.25">
      <c r="A28" s="10" t="s">
        <v>70</v>
      </c>
      <c r="B28" s="10" t="s">
        <v>74</v>
      </c>
      <c r="C28" s="10" t="s">
        <v>75</v>
      </c>
      <c r="D28" s="11">
        <v>252000</v>
      </c>
      <c r="E28" s="11">
        <v>126600</v>
      </c>
      <c r="F28" s="11">
        <f>G28+H28</f>
        <v>1230071</v>
      </c>
      <c r="G28" s="11">
        <v>951580</v>
      </c>
      <c r="H28" s="11">
        <v>278491</v>
      </c>
      <c r="I28" s="11">
        <v>155639</v>
      </c>
      <c r="J28" s="11">
        <v>0</v>
      </c>
      <c r="K28" s="11">
        <f>F28-I28-J28</f>
        <v>1074432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5100</v>
      </c>
      <c r="E29" s="11">
        <v>4000</v>
      </c>
      <c r="F29" s="11">
        <f>G29+H29</f>
        <v>6784</v>
      </c>
      <c r="G29" s="11">
        <v>3725</v>
      </c>
      <c r="H29" s="11">
        <v>3059</v>
      </c>
      <c r="I29" s="11">
        <v>3059</v>
      </c>
      <c r="J29" s="11">
        <v>0</v>
      </c>
      <c r="K29" s="11">
        <f>F29-I29-J29</f>
        <v>3725</v>
      </c>
    </row>
    <row r="30" spans="1:11" s="6" customFormat="1" ht="22.5" x14ac:dyDescent="0.25">
      <c r="A30" s="10" t="s">
        <v>218</v>
      </c>
      <c r="B30" s="10" t="s">
        <v>80</v>
      </c>
      <c r="C30" s="10" t="s">
        <v>81</v>
      </c>
      <c r="D30" s="11">
        <f>D31+D35</f>
        <v>8742700</v>
      </c>
      <c r="E30" s="11">
        <f>E31+E35</f>
        <v>1980900</v>
      </c>
      <c r="F30" s="11">
        <f>G30+H30</f>
        <v>1255722</v>
      </c>
      <c r="G30" s="11">
        <f>G31+G35</f>
        <v>128811</v>
      </c>
      <c r="H30" s="11">
        <f>H31+H35</f>
        <v>1126911</v>
      </c>
      <c r="I30" s="11">
        <f>I31+I35</f>
        <v>1050446</v>
      </c>
      <c r="J30" s="11">
        <f>J31+J35</f>
        <v>0</v>
      </c>
      <c r="K30" s="11">
        <f>F30-I30-J30</f>
        <v>205276</v>
      </c>
    </row>
    <row r="31" spans="1:11" s="6" customFormat="1" ht="22.5" x14ac:dyDescent="0.25">
      <c r="A31" s="10" t="s">
        <v>79</v>
      </c>
      <c r="B31" s="10" t="s">
        <v>83</v>
      </c>
      <c r="C31" s="10" t="s">
        <v>84</v>
      </c>
      <c r="D31" s="11">
        <f>+D32+D33+D34</f>
        <v>8602000</v>
      </c>
      <c r="E31" s="11">
        <f>+E32+E33+E34</f>
        <v>1949000</v>
      </c>
      <c r="F31" s="11">
        <f>G31+H31</f>
        <v>990428</v>
      </c>
      <c r="G31" s="11">
        <f>+G32+G33+G34</f>
        <v>0</v>
      </c>
      <c r="H31" s="11">
        <f>+H32+H33+H34</f>
        <v>990428</v>
      </c>
      <c r="I31" s="11">
        <f>+I32+I33+I34</f>
        <v>990428</v>
      </c>
      <c r="J31" s="11">
        <f>+J32+J33+J34</f>
        <v>0</v>
      </c>
      <c r="K31" s="11">
        <f>F31-I31-J31</f>
        <v>0</v>
      </c>
    </row>
    <row r="32" spans="1:11" s="6" customFormat="1" ht="43.5" x14ac:dyDescent="0.25">
      <c r="A32" s="10" t="s">
        <v>219</v>
      </c>
      <c r="B32" s="10" t="s">
        <v>86</v>
      </c>
      <c r="C32" s="10" t="s">
        <v>87</v>
      </c>
      <c r="D32" s="11">
        <v>4102000</v>
      </c>
      <c r="E32" s="11">
        <v>1057000</v>
      </c>
      <c r="F32" s="11">
        <f>G32+H32</f>
        <v>807428</v>
      </c>
      <c r="G32" s="11">
        <v>0</v>
      </c>
      <c r="H32" s="11">
        <v>807428</v>
      </c>
      <c r="I32" s="11">
        <v>807428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220</v>
      </c>
      <c r="B33" s="10" t="s">
        <v>89</v>
      </c>
      <c r="C33" s="10" t="s">
        <v>90</v>
      </c>
      <c r="D33" s="11">
        <v>4500000</v>
      </c>
      <c r="E33" s="11">
        <v>892000</v>
      </c>
      <c r="F33" s="11">
        <f>G33+H33</f>
        <v>0</v>
      </c>
      <c r="G33" s="11">
        <v>0</v>
      </c>
      <c r="H33" s="11">
        <v>0</v>
      </c>
      <c r="I33" s="11">
        <v>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88</v>
      </c>
      <c r="B34" s="10" t="s">
        <v>92</v>
      </c>
      <c r="C34" s="10" t="s">
        <v>93</v>
      </c>
      <c r="D34" s="11">
        <v>0</v>
      </c>
      <c r="E34" s="11">
        <v>0</v>
      </c>
      <c r="F34" s="11">
        <f>G34+H34</f>
        <v>183000</v>
      </c>
      <c r="G34" s="11">
        <v>0</v>
      </c>
      <c r="H34" s="11">
        <v>183000</v>
      </c>
      <c r="I34" s="11">
        <v>183000</v>
      </c>
      <c r="J34" s="11">
        <v>0</v>
      </c>
      <c r="K34" s="11">
        <f>F34-I34-J34</f>
        <v>0</v>
      </c>
    </row>
    <row r="35" spans="1:11" s="6" customFormat="1" ht="33" x14ac:dyDescent="0.25">
      <c r="A35" s="10" t="s">
        <v>221</v>
      </c>
      <c r="B35" s="10" t="s">
        <v>95</v>
      </c>
      <c r="C35" s="10" t="s">
        <v>96</v>
      </c>
      <c r="D35" s="11">
        <f>D36+D39</f>
        <v>140700</v>
      </c>
      <c r="E35" s="11">
        <f>E36+E39</f>
        <v>31900</v>
      </c>
      <c r="F35" s="11">
        <f>G35+H35</f>
        <v>265294</v>
      </c>
      <c r="G35" s="11">
        <f>G36+G39</f>
        <v>128811</v>
      </c>
      <c r="H35" s="11">
        <f>H36+H39</f>
        <v>136483</v>
      </c>
      <c r="I35" s="11">
        <f>I36+I39</f>
        <v>60018</v>
      </c>
      <c r="J35" s="11">
        <f>J36+J39</f>
        <v>0</v>
      </c>
      <c r="K35" s="11">
        <f>F35-I35-J35</f>
        <v>205276</v>
      </c>
    </row>
    <row r="36" spans="1:11" s="6" customFormat="1" ht="22.5" x14ac:dyDescent="0.25">
      <c r="A36" s="10" t="s">
        <v>222</v>
      </c>
      <c r="B36" s="10" t="s">
        <v>98</v>
      </c>
      <c r="C36" s="10" t="s">
        <v>99</v>
      </c>
      <c r="D36" s="11">
        <f>D37+D38</f>
        <v>140200</v>
      </c>
      <c r="E36" s="11">
        <f>E37+E38</f>
        <v>31900</v>
      </c>
      <c r="F36" s="11">
        <f>G36+H36</f>
        <v>265294</v>
      </c>
      <c r="G36" s="11">
        <f>G37+G38</f>
        <v>128811</v>
      </c>
      <c r="H36" s="11">
        <f>H37+H38</f>
        <v>136483</v>
      </c>
      <c r="I36" s="11">
        <f>I37+I38</f>
        <v>60018</v>
      </c>
      <c r="J36" s="11">
        <f>J37+J38</f>
        <v>0</v>
      </c>
      <c r="K36" s="11">
        <f>F36-I36-J36</f>
        <v>205276</v>
      </c>
    </row>
    <row r="37" spans="1:11" s="6" customFormat="1" ht="22.5" x14ac:dyDescent="0.25">
      <c r="A37" s="10" t="s">
        <v>94</v>
      </c>
      <c r="B37" s="10" t="s">
        <v>101</v>
      </c>
      <c r="C37" s="10" t="s">
        <v>102</v>
      </c>
      <c r="D37" s="11">
        <v>122900</v>
      </c>
      <c r="E37" s="11">
        <v>22900</v>
      </c>
      <c r="F37" s="11">
        <f>G37+H37</f>
        <v>225523</v>
      </c>
      <c r="G37" s="11">
        <v>116990</v>
      </c>
      <c r="H37" s="11">
        <v>108533</v>
      </c>
      <c r="I37" s="11">
        <v>43991</v>
      </c>
      <c r="J37" s="11">
        <v>0</v>
      </c>
      <c r="K37" s="11">
        <f>F37-I37-J37</f>
        <v>181532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17300</v>
      </c>
      <c r="E38" s="11">
        <v>9000</v>
      </c>
      <c r="F38" s="11">
        <f>G38+H38</f>
        <v>39771</v>
      </c>
      <c r="G38" s="11">
        <v>11821</v>
      </c>
      <c r="H38" s="11">
        <v>27950</v>
      </c>
      <c r="I38" s="11">
        <v>16027</v>
      </c>
      <c r="J38" s="11">
        <v>0</v>
      </c>
      <c r="K38" s="11">
        <f>F38-I38-J38</f>
        <v>23744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500</v>
      </c>
      <c r="E39" s="11">
        <v>0</v>
      </c>
      <c r="F39" s="11">
        <f>G39+H39</f>
        <v>0</v>
      </c>
      <c r="G39" s="11">
        <v>0</v>
      </c>
      <c r="H39" s="11">
        <v>0</v>
      </c>
      <c r="I39" s="11">
        <v>0</v>
      </c>
      <c r="J39" s="11">
        <v>0</v>
      </c>
      <c r="K39" s="11">
        <f>F39-I39-J39</f>
        <v>0</v>
      </c>
    </row>
    <row r="40" spans="1:11" s="6" customFormat="1" ht="22.5" x14ac:dyDescent="0.25">
      <c r="A40" s="10" t="s">
        <v>106</v>
      </c>
      <c r="B40" s="10" t="s">
        <v>110</v>
      </c>
      <c r="C40" s="10" t="s">
        <v>111</v>
      </c>
      <c r="D40" s="11">
        <f>D41</f>
        <v>1100</v>
      </c>
      <c r="E40" s="11">
        <f>E41</f>
        <v>1000</v>
      </c>
      <c r="F40" s="11">
        <f>G40+H40</f>
        <v>315</v>
      </c>
      <c r="G40" s="11">
        <f>G41</f>
        <v>0</v>
      </c>
      <c r="H40" s="11">
        <f>H41</f>
        <v>315</v>
      </c>
      <c r="I40" s="11">
        <f>I41</f>
        <v>315</v>
      </c>
      <c r="J40" s="11">
        <f>J41</f>
        <v>0</v>
      </c>
      <c r="K40" s="11">
        <f>F40-I40-J40</f>
        <v>0</v>
      </c>
    </row>
    <row r="41" spans="1:11" s="6" customFormat="1" x14ac:dyDescent="0.25">
      <c r="A41" s="10" t="s">
        <v>223</v>
      </c>
      <c r="B41" s="10" t="s">
        <v>113</v>
      </c>
      <c r="C41" s="10" t="s">
        <v>114</v>
      </c>
      <c r="D41" s="11">
        <f>D42</f>
        <v>1100</v>
      </c>
      <c r="E41" s="11">
        <f>E42</f>
        <v>1000</v>
      </c>
      <c r="F41" s="11">
        <f>G41+H41</f>
        <v>315</v>
      </c>
      <c r="G41" s="11">
        <f>G42</f>
        <v>0</v>
      </c>
      <c r="H41" s="11">
        <f>H42</f>
        <v>315</v>
      </c>
      <c r="I41" s="11">
        <f>I42</f>
        <v>315</v>
      </c>
      <c r="J41" s="11">
        <f>J42</f>
        <v>0</v>
      </c>
      <c r="K41" s="11">
        <f>F41-I41-J41</f>
        <v>0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1100</v>
      </c>
      <c r="E42" s="11">
        <v>1000</v>
      </c>
      <c r="F42" s="11">
        <f>G42+H42</f>
        <v>315</v>
      </c>
      <c r="G42" s="11">
        <v>0</v>
      </c>
      <c r="H42" s="11">
        <v>315</v>
      </c>
      <c r="I42" s="11">
        <v>315</v>
      </c>
      <c r="J42" s="11">
        <v>0</v>
      </c>
      <c r="K42" s="11">
        <f>F42-I42-J42</f>
        <v>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-4307000</v>
      </c>
      <c r="E43" s="11">
        <f>E44+E48</f>
        <v>-774000</v>
      </c>
      <c r="F43" s="11">
        <f>G43+H43</f>
        <v>1243057</v>
      </c>
      <c r="G43" s="11">
        <f>G44+G48</f>
        <v>976176</v>
      </c>
      <c r="H43" s="11">
        <f>H44+H48</f>
        <v>266881</v>
      </c>
      <c r="I43" s="11">
        <f>I44+I48</f>
        <v>140312</v>
      </c>
      <c r="J43" s="11">
        <f>J44+J48</f>
        <v>0</v>
      </c>
      <c r="K43" s="11">
        <f>F43-I43-J43</f>
        <v>1102745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73700</v>
      </c>
      <c r="E44" s="11">
        <f>E45</f>
        <v>12000</v>
      </c>
      <c r="F44" s="11">
        <f>G44+H44</f>
        <v>113481</v>
      </c>
      <c r="G44" s="11">
        <f>G45</f>
        <v>39246</v>
      </c>
      <c r="H44" s="11">
        <f>H45</f>
        <v>74235</v>
      </c>
      <c r="I44" s="11">
        <f>I45</f>
        <v>2756</v>
      </c>
      <c r="J44" s="11">
        <f>J45</f>
        <v>0</v>
      </c>
      <c r="K44" s="11">
        <f>F44-I44-J44</f>
        <v>110725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73700</v>
      </c>
      <c r="E45" s="11">
        <f>+E46</f>
        <v>12000</v>
      </c>
      <c r="F45" s="11">
        <f>G45+H45</f>
        <v>113481</v>
      </c>
      <c r="G45" s="11">
        <f>+G46</f>
        <v>39246</v>
      </c>
      <c r="H45" s="11">
        <f>+H46</f>
        <v>74235</v>
      </c>
      <c r="I45" s="11">
        <f>+I46</f>
        <v>2756</v>
      </c>
      <c r="J45" s="11">
        <f>+J46</f>
        <v>0</v>
      </c>
      <c r="K45" s="11">
        <f>F45-I45-J45</f>
        <v>110725</v>
      </c>
    </row>
    <row r="46" spans="1:11" s="6" customFormat="1" x14ac:dyDescent="0.25">
      <c r="A46" s="10" t="s">
        <v>224</v>
      </c>
      <c r="B46" s="10" t="s">
        <v>128</v>
      </c>
      <c r="C46" s="10" t="s">
        <v>129</v>
      </c>
      <c r="D46" s="11">
        <f>+D47</f>
        <v>73700</v>
      </c>
      <c r="E46" s="11">
        <f>+E47</f>
        <v>12000</v>
      </c>
      <c r="F46" s="11">
        <f>G46+H46</f>
        <v>113481</v>
      </c>
      <c r="G46" s="11">
        <f>+G47</f>
        <v>39246</v>
      </c>
      <c r="H46" s="11">
        <f>+H47</f>
        <v>74235</v>
      </c>
      <c r="I46" s="11">
        <f>+I47</f>
        <v>2756</v>
      </c>
      <c r="J46" s="11">
        <f>+J47</f>
        <v>0</v>
      </c>
      <c r="K46" s="11">
        <f>F46-I46-J46</f>
        <v>110725</v>
      </c>
    </row>
    <row r="47" spans="1:11" s="6" customFormat="1" ht="22.5" x14ac:dyDescent="0.25">
      <c r="A47" s="10" t="s">
        <v>225</v>
      </c>
      <c r="B47" s="10" t="s">
        <v>131</v>
      </c>
      <c r="C47" s="10" t="s">
        <v>132</v>
      </c>
      <c r="D47" s="11">
        <v>73700</v>
      </c>
      <c r="E47" s="11">
        <v>12000</v>
      </c>
      <c r="F47" s="11">
        <f>G47+H47</f>
        <v>113481</v>
      </c>
      <c r="G47" s="11">
        <v>39246</v>
      </c>
      <c r="H47" s="11">
        <v>74235</v>
      </c>
      <c r="I47" s="11">
        <v>2756</v>
      </c>
      <c r="J47" s="11">
        <v>0</v>
      </c>
      <c r="K47" s="11">
        <f>F47-I47-J47</f>
        <v>110725</v>
      </c>
    </row>
    <row r="48" spans="1:11" s="6" customFormat="1" ht="22.5" x14ac:dyDescent="0.25">
      <c r="A48" s="10" t="s">
        <v>226</v>
      </c>
      <c r="B48" s="10" t="s">
        <v>134</v>
      </c>
      <c r="C48" s="10" t="s">
        <v>135</v>
      </c>
      <c r="D48" s="11">
        <f>D49+D51+D54+D58</f>
        <v>-4380700</v>
      </c>
      <c r="E48" s="11">
        <f>E49+E51+E54+E58</f>
        <v>-786000</v>
      </c>
      <c r="F48" s="11">
        <f>G48+H48</f>
        <v>1129576</v>
      </c>
      <c r="G48" s="11">
        <f>G49+G51+G54+G58</f>
        <v>936930</v>
      </c>
      <c r="H48" s="11">
        <f>H49+H51+H54+H58</f>
        <v>192646</v>
      </c>
      <c r="I48" s="11">
        <f>I49+I51+I54+I58</f>
        <v>137556</v>
      </c>
      <c r="J48" s="11">
        <f>J49+J51+J54+J58</f>
        <v>0</v>
      </c>
      <c r="K48" s="11">
        <f>F48-I48-J48</f>
        <v>992020</v>
      </c>
    </row>
    <row r="49" spans="1:11" s="6" customFormat="1" ht="43.5" x14ac:dyDescent="0.25">
      <c r="A49" s="10" t="s">
        <v>227</v>
      </c>
      <c r="B49" s="10" t="s">
        <v>137</v>
      </c>
      <c r="C49" s="10" t="s">
        <v>138</v>
      </c>
      <c r="D49" s="11">
        <f>+D50</f>
        <v>0</v>
      </c>
      <c r="E49" s="11">
        <f>+E50</f>
        <v>0</v>
      </c>
      <c r="F49" s="11">
        <f>G49+H49</f>
        <v>16978</v>
      </c>
      <c r="G49" s="11">
        <f>+G50</f>
        <v>0</v>
      </c>
      <c r="H49" s="11">
        <f>+H50</f>
        <v>16978</v>
      </c>
      <c r="I49" s="11">
        <f>+I50</f>
        <v>16978</v>
      </c>
      <c r="J49" s="11">
        <f>+J50</f>
        <v>0</v>
      </c>
      <c r="K49" s="11">
        <f>F49-I49-J49</f>
        <v>0</v>
      </c>
    </row>
    <row r="50" spans="1:11" s="6" customFormat="1" x14ac:dyDescent="0.25">
      <c r="A50" s="10" t="s">
        <v>228</v>
      </c>
      <c r="B50" s="10" t="s">
        <v>140</v>
      </c>
      <c r="C50" s="10" t="s">
        <v>141</v>
      </c>
      <c r="D50" s="11">
        <v>0</v>
      </c>
      <c r="E50" s="11">
        <v>0</v>
      </c>
      <c r="F50" s="11">
        <f>G50+H50</f>
        <v>16978</v>
      </c>
      <c r="G50" s="11">
        <v>0</v>
      </c>
      <c r="H50" s="11">
        <v>16978</v>
      </c>
      <c r="I50" s="11">
        <v>16978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229</v>
      </c>
      <c r="B51" s="10" t="s">
        <v>143</v>
      </c>
      <c r="C51" s="10" t="s">
        <v>144</v>
      </c>
      <c r="D51" s="11">
        <f>D52</f>
        <v>120700</v>
      </c>
      <c r="E51" s="11">
        <f>E52</f>
        <v>46000</v>
      </c>
      <c r="F51" s="11">
        <f>G51+H51</f>
        <v>779112</v>
      </c>
      <c r="G51" s="11">
        <f>G52</f>
        <v>753541</v>
      </c>
      <c r="H51" s="11">
        <f>H52</f>
        <v>25571</v>
      </c>
      <c r="I51" s="11">
        <f>I52</f>
        <v>47101</v>
      </c>
      <c r="J51" s="11">
        <f>J52</f>
        <v>0</v>
      </c>
      <c r="K51" s="11">
        <f>F51-I51-J51</f>
        <v>732011</v>
      </c>
    </row>
    <row r="52" spans="1:11" s="6" customFormat="1" ht="22.5" x14ac:dyDescent="0.25">
      <c r="A52" s="10" t="s">
        <v>230</v>
      </c>
      <c r="B52" s="10" t="s">
        <v>146</v>
      </c>
      <c r="C52" s="10" t="s">
        <v>147</v>
      </c>
      <c r="D52" s="11">
        <f>D53</f>
        <v>120700</v>
      </c>
      <c r="E52" s="11">
        <f>E53</f>
        <v>46000</v>
      </c>
      <c r="F52" s="11">
        <f>G52+H52</f>
        <v>779112</v>
      </c>
      <c r="G52" s="11">
        <f>G53</f>
        <v>753541</v>
      </c>
      <c r="H52" s="11">
        <f>H53</f>
        <v>25571</v>
      </c>
      <c r="I52" s="11">
        <f>I53</f>
        <v>47101</v>
      </c>
      <c r="J52" s="11">
        <f>J53</f>
        <v>0</v>
      </c>
      <c r="K52" s="11">
        <f>F52-I52-J52</f>
        <v>732011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120700</v>
      </c>
      <c r="E53" s="11">
        <v>46000</v>
      </c>
      <c r="F53" s="11">
        <f>G53+H53</f>
        <v>779112</v>
      </c>
      <c r="G53" s="11">
        <v>753541</v>
      </c>
      <c r="H53" s="11">
        <v>25571</v>
      </c>
      <c r="I53" s="11">
        <v>47101</v>
      </c>
      <c r="J53" s="11">
        <v>0</v>
      </c>
      <c r="K53" s="11">
        <f>F53-I53-J53</f>
        <v>732011</v>
      </c>
    </row>
    <row r="54" spans="1:11" s="6" customFormat="1" ht="33" x14ac:dyDescent="0.25">
      <c r="A54" s="10" t="s">
        <v>231</v>
      </c>
      <c r="B54" s="10" t="s">
        <v>152</v>
      </c>
      <c r="C54" s="10" t="s">
        <v>153</v>
      </c>
      <c r="D54" s="11">
        <f>+D55+D56+D57</f>
        <v>133600</v>
      </c>
      <c r="E54" s="11">
        <f>+E55+E56+E57</f>
        <v>60000</v>
      </c>
      <c r="F54" s="11">
        <f>G54+H54</f>
        <v>333486</v>
      </c>
      <c r="G54" s="11">
        <f>+G55+G56+G57</f>
        <v>183389</v>
      </c>
      <c r="H54" s="11">
        <f>+H55+H56+H57</f>
        <v>150097</v>
      </c>
      <c r="I54" s="11">
        <f>+I55+I56+I57</f>
        <v>73477</v>
      </c>
      <c r="J54" s="11">
        <f>+J55+J56+J57</f>
        <v>0</v>
      </c>
      <c r="K54" s="11">
        <f>F54-I54-J54</f>
        <v>260009</v>
      </c>
    </row>
    <row r="55" spans="1:11" s="6" customFormat="1" x14ac:dyDescent="0.25">
      <c r="A55" s="10" t="s">
        <v>232</v>
      </c>
      <c r="B55" s="10" t="s">
        <v>155</v>
      </c>
      <c r="C55" s="10" t="s">
        <v>156</v>
      </c>
      <c r="D55" s="11">
        <v>130600</v>
      </c>
      <c r="E55" s="11">
        <v>59000</v>
      </c>
      <c r="F55" s="11">
        <f>G55+H55</f>
        <v>325459</v>
      </c>
      <c r="G55" s="11">
        <v>176039</v>
      </c>
      <c r="H55" s="11">
        <v>149420</v>
      </c>
      <c r="I55" s="11">
        <v>72885</v>
      </c>
      <c r="J55" s="11">
        <v>0</v>
      </c>
      <c r="K55" s="11">
        <f>F55-I55-J55</f>
        <v>252574</v>
      </c>
    </row>
    <row r="56" spans="1:11" s="6" customFormat="1" ht="22.5" x14ac:dyDescent="0.25">
      <c r="A56" s="10" t="s">
        <v>154</v>
      </c>
      <c r="B56" s="10" t="s">
        <v>158</v>
      </c>
      <c r="C56" s="10" t="s">
        <v>159</v>
      </c>
      <c r="D56" s="11">
        <v>1000</v>
      </c>
      <c r="E56" s="11">
        <v>0</v>
      </c>
      <c r="F56" s="11">
        <f>G56+H56</f>
        <v>7700</v>
      </c>
      <c r="G56" s="11">
        <v>7350</v>
      </c>
      <c r="H56" s="11">
        <v>350</v>
      </c>
      <c r="I56" s="11">
        <v>265</v>
      </c>
      <c r="J56" s="11">
        <v>0</v>
      </c>
      <c r="K56" s="11">
        <f>F56-I56-J56</f>
        <v>7435</v>
      </c>
    </row>
    <row r="57" spans="1:11" s="6" customFormat="1" x14ac:dyDescent="0.25">
      <c r="A57" s="10" t="s">
        <v>157</v>
      </c>
      <c r="B57" s="10" t="s">
        <v>161</v>
      </c>
      <c r="C57" s="10" t="s">
        <v>162</v>
      </c>
      <c r="D57" s="11">
        <v>2000</v>
      </c>
      <c r="E57" s="11">
        <v>1000</v>
      </c>
      <c r="F57" s="11">
        <f>G57+H57</f>
        <v>327</v>
      </c>
      <c r="G57" s="11">
        <v>0</v>
      </c>
      <c r="H57" s="11">
        <v>327</v>
      </c>
      <c r="I57" s="11">
        <v>327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233</v>
      </c>
      <c r="B58" s="10" t="s">
        <v>234</v>
      </c>
      <c r="C58" s="10" t="s">
        <v>235</v>
      </c>
      <c r="D58" s="11">
        <f>+D59</f>
        <v>-4635000</v>
      </c>
      <c r="E58" s="11">
        <f>+E59</f>
        <v>-892000</v>
      </c>
      <c r="F58" s="11">
        <f>G58+H58</f>
        <v>0</v>
      </c>
      <c r="G58" s="11">
        <f>+G59</f>
        <v>0</v>
      </c>
      <c r="H58" s="11">
        <f>+H59</f>
        <v>0</v>
      </c>
      <c r="I58" s="11">
        <f>+I59</f>
        <v>0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236</v>
      </c>
      <c r="B59" s="10" t="s">
        <v>164</v>
      </c>
      <c r="C59" s="10" t="s">
        <v>165</v>
      </c>
      <c r="D59" s="11">
        <v>-4635000</v>
      </c>
      <c r="E59" s="11">
        <v>-892000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x14ac:dyDescent="0.25">
      <c r="A60" s="10" t="s">
        <v>237</v>
      </c>
      <c r="B60" s="10" t="s">
        <v>179</v>
      </c>
      <c r="C60" s="10" t="s">
        <v>180</v>
      </c>
      <c r="D60" s="11">
        <f>D61</f>
        <v>773100</v>
      </c>
      <c r="E60" s="11">
        <f>E61</f>
        <v>46300</v>
      </c>
      <c r="F60" s="11">
        <f>G60+H60</f>
        <v>46255</v>
      </c>
      <c r="G60" s="11">
        <f>G61</f>
        <v>0</v>
      </c>
      <c r="H60" s="11">
        <f>H61</f>
        <v>46255</v>
      </c>
      <c r="I60" s="11">
        <f>I61</f>
        <v>46255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238</v>
      </c>
      <c r="B61" s="10" t="s">
        <v>182</v>
      </c>
      <c r="C61" s="10" t="s">
        <v>183</v>
      </c>
      <c r="D61" s="11">
        <f>D62+D65</f>
        <v>773100</v>
      </c>
      <c r="E61" s="11">
        <f>E62+E65</f>
        <v>46300</v>
      </c>
      <c r="F61" s="11">
        <f>G61+H61</f>
        <v>46255</v>
      </c>
      <c r="G61" s="11">
        <f>G62+G65</f>
        <v>0</v>
      </c>
      <c r="H61" s="11">
        <f>H62+H65</f>
        <v>46255</v>
      </c>
      <c r="I61" s="11">
        <f>I62+I65</f>
        <v>46255</v>
      </c>
      <c r="J61" s="11">
        <f>J62+J65</f>
        <v>0</v>
      </c>
      <c r="K61" s="11">
        <f>F61-I61-J61</f>
        <v>0</v>
      </c>
    </row>
    <row r="62" spans="1:11" s="6" customFormat="1" ht="96" x14ac:dyDescent="0.25">
      <c r="A62" s="10" t="s">
        <v>239</v>
      </c>
      <c r="B62" s="10" t="s">
        <v>185</v>
      </c>
      <c r="C62" s="10" t="s">
        <v>186</v>
      </c>
      <c r="D62" s="11">
        <f>+D63+D64</f>
        <v>453100</v>
      </c>
      <c r="E62" s="11">
        <f>+E63+E64</f>
        <v>46300</v>
      </c>
      <c r="F62" s="11">
        <f>G62+H62</f>
        <v>46255</v>
      </c>
      <c r="G62" s="11">
        <f>+G63+G64</f>
        <v>0</v>
      </c>
      <c r="H62" s="11">
        <f>+H63+H64</f>
        <v>46255</v>
      </c>
      <c r="I62" s="11">
        <f>+I63+I64</f>
        <v>46255</v>
      </c>
      <c r="J62" s="11">
        <f>+J63+J64</f>
        <v>0</v>
      </c>
      <c r="K62" s="11">
        <f>F62-I62-J62</f>
        <v>0</v>
      </c>
    </row>
    <row r="63" spans="1:11" s="6" customFormat="1" ht="43.5" x14ac:dyDescent="0.25">
      <c r="A63" s="10" t="s">
        <v>169</v>
      </c>
      <c r="B63" s="10" t="s">
        <v>188</v>
      </c>
      <c r="C63" s="10" t="s">
        <v>189</v>
      </c>
      <c r="D63" s="11">
        <v>367800</v>
      </c>
      <c r="E63" s="11">
        <v>24900</v>
      </c>
      <c r="F63" s="11">
        <f>G63+H63</f>
        <v>25048</v>
      </c>
      <c r="G63" s="11">
        <v>0</v>
      </c>
      <c r="H63" s="11">
        <v>25048</v>
      </c>
      <c r="I63" s="11">
        <v>25048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240</v>
      </c>
      <c r="B64" s="10" t="s">
        <v>191</v>
      </c>
      <c r="C64" s="10" t="s">
        <v>192</v>
      </c>
      <c r="D64" s="11">
        <v>85300</v>
      </c>
      <c r="E64" s="11">
        <v>21400</v>
      </c>
      <c r="F64" s="11">
        <f>G64+H64</f>
        <v>21207</v>
      </c>
      <c r="G64" s="11">
        <v>0</v>
      </c>
      <c r="H64" s="11">
        <v>21207</v>
      </c>
      <c r="I64" s="11">
        <v>21207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241</v>
      </c>
      <c r="B65" s="10" t="s">
        <v>200</v>
      </c>
      <c r="C65" s="10" t="s">
        <v>201</v>
      </c>
      <c r="D65" s="11">
        <f>+D66</f>
        <v>320000</v>
      </c>
      <c r="E65" s="11">
        <f>+E66</f>
        <v>0</v>
      </c>
      <c r="F65" s="11">
        <f>G65+H65</f>
        <v>0</v>
      </c>
      <c r="G65" s="11">
        <f>+G66</f>
        <v>0</v>
      </c>
      <c r="H65" s="11">
        <f>+H66</f>
        <v>0</v>
      </c>
      <c r="I65" s="11">
        <f>+I66</f>
        <v>0</v>
      </c>
      <c r="J65" s="11">
        <f>+J66</f>
        <v>0</v>
      </c>
      <c r="K65" s="11">
        <f>F65-I65-J65</f>
        <v>0</v>
      </c>
    </row>
    <row r="66" spans="1:12" s="6" customFormat="1" ht="43.5" x14ac:dyDescent="0.25">
      <c r="A66" s="10" t="s">
        <v>242</v>
      </c>
      <c r="B66" s="10" t="s">
        <v>206</v>
      </c>
      <c r="C66" s="10" t="s">
        <v>207</v>
      </c>
      <c r="D66" s="11">
        <v>320000</v>
      </c>
      <c r="E66" s="11">
        <v>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208</v>
      </c>
      <c r="B68" s="13"/>
      <c r="C68" s="13"/>
      <c r="D68" s="13"/>
      <c r="E68" s="13" t="s">
        <v>210</v>
      </c>
      <c r="F68" s="13"/>
      <c r="G68" s="13"/>
      <c r="H68" s="13"/>
      <c r="I68" s="13" t="s">
        <v>212</v>
      </c>
      <c r="J68" s="13"/>
      <c r="K68" s="13"/>
      <c r="L68" s="13"/>
    </row>
    <row r="69" spans="1:12" x14ac:dyDescent="0.25">
      <c r="A69" s="3" t="s">
        <v>209</v>
      </c>
      <c r="B69" s="3"/>
      <c r="C69" s="3"/>
      <c r="D69" s="3"/>
      <c r="E69" s="3" t="s">
        <v>211</v>
      </c>
      <c r="F69" s="3"/>
      <c r="G69" s="3"/>
      <c r="H69" s="3"/>
      <c r="I69" s="3"/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7DCB2-F068-43CE-8710-6990D147A706}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244</v>
      </c>
      <c r="C11" s="10" t="s">
        <v>21</v>
      </c>
      <c r="D11" s="11">
        <f>D12+D17+D20</f>
        <v>11939400</v>
      </c>
      <c r="E11" s="11">
        <f>E12+E17+E20</f>
        <v>899800</v>
      </c>
      <c r="F11" s="11">
        <f>G11+H11</f>
        <v>0</v>
      </c>
      <c r="G11" s="11">
        <f>G12+G17+G20</f>
        <v>0</v>
      </c>
      <c r="H11" s="11">
        <f>H12+H17+H20</f>
        <v>0</v>
      </c>
      <c r="I11" s="11">
        <f>I12+I17+I20</f>
        <v>0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4635000</v>
      </c>
      <c r="E12" s="11">
        <f>+E13</f>
        <v>892000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245</v>
      </c>
      <c r="B13" s="10" t="s">
        <v>119</v>
      </c>
      <c r="C13" s="10" t="s">
        <v>120</v>
      </c>
      <c r="D13" s="11">
        <f>+D14</f>
        <v>4635000</v>
      </c>
      <c r="E13" s="11">
        <f>+E14</f>
        <v>892000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215</v>
      </c>
      <c r="B14" s="10" t="s">
        <v>134</v>
      </c>
      <c r="C14" s="10" t="s">
        <v>135</v>
      </c>
      <c r="D14" s="11">
        <f>+D15</f>
        <v>4635000</v>
      </c>
      <c r="E14" s="11">
        <f>+E15</f>
        <v>892000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246</v>
      </c>
      <c r="B15" s="10" t="s">
        <v>234</v>
      </c>
      <c r="C15" s="10" t="s">
        <v>235</v>
      </c>
      <c r="D15" s="11">
        <f>+D16</f>
        <v>4635000</v>
      </c>
      <c r="E15" s="11">
        <f>+E16</f>
        <v>892000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247</v>
      </c>
      <c r="B16" s="10" t="s">
        <v>167</v>
      </c>
      <c r="C16" s="10" t="s">
        <v>168</v>
      </c>
      <c r="D16" s="11">
        <v>4635000</v>
      </c>
      <c r="E16" s="11">
        <v>892000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64</v>
      </c>
      <c r="B17" s="10" t="s">
        <v>170</v>
      </c>
      <c r="C17" s="10" t="s">
        <v>171</v>
      </c>
      <c r="D17" s="11">
        <f>D18</f>
        <v>567900</v>
      </c>
      <c r="E17" s="11">
        <f>E18</f>
        <v>7800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67</v>
      </c>
      <c r="B18" s="10" t="s">
        <v>173</v>
      </c>
      <c r="C18" s="10" t="s">
        <v>174</v>
      </c>
      <c r="D18" s="11">
        <f>+D19</f>
        <v>567900</v>
      </c>
      <c r="E18" s="11">
        <f>+E19</f>
        <v>7800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73</v>
      </c>
      <c r="B19" s="10" t="s">
        <v>176</v>
      </c>
      <c r="C19" s="10" t="s">
        <v>177</v>
      </c>
      <c r="D19" s="11">
        <v>567900</v>
      </c>
      <c r="E19" s="11">
        <v>7800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85</v>
      </c>
      <c r="B20" s="10" t="s">
        <v>179</v>
      </c>
      <c r="C20" s="10" t="s">
        <v>180</v>
      </c>
      <c r="D20" s="11">
        <f>D21</f>
        <v>6736500</v>
      </c>
      <c r="E20" s="11">
        <f>E21</f>
        <v>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220</v>
      </c>
      <c r="B21" s="10" t="s">
        <v>182</v>
      </c>
      <c r="C21" s="10" t="s">
        <v>183</v>
      </c>
      <c r="D21" s="11">
        <f>D22+D25</f>
        <v>6736500</v>
      </c>
      <c r="E21" s="11">
        <f>E22+E25</f>
        <v>0</v>
      </c>
      <c r="F21" s="11">
        <f>G21+H21</f>
        <v>0</v>
      </c>
      <c r="G21" s="11">
        <f>G22+G25</f>
        <v>0</v>
      </c>
      <c r="H21" s="11">
        <f>H22+H25</f>
        <v>0</v>
      </c>
      <c r="I21" s="11">
        <f>I22+I25</f>
        <v>0</v>
      </c>
      <c r="J21" s="11">
        <f>J22+J25</f>
        <v>0</v>
      </c>
      <c r="K21" s="11">
        <f>F21-I21-J21</f>
        <v>0</v>
      </c>
    </row>
    <row r="22" spans="1:12" s="6" customFormat="1" ht="96" x14ac:dyDescent="0.25">
      <c r="A22" s="10" t="s">
        <v>88</v>
      </c>
      <c r="B22" s="10" t="s">
        <v>185</v>
      </c>
      <c r="C22" s="10" t="s">
        <v>186</v>
      </c>
      <c r="D22" s="11">
        <f>+D23+D24</f>
        <v>6363400</v>
      </c>
      <c r="E22" s="11">
        <f>+E23+E24</f>
        <v>0</v>
      </c>
      <c r="F22" s="11">
        <f>G22+H22</f>
        <v>0</v>
      </c>
      <c r="G22" s="11">
        <f>+G23+G24</f>
        <v>0</v>
      </c>
      <c r="H22" s="11">
        <f>+H23+H24</f>
        <v>0</v>
      </c>
      <c r="I22" s="11">
        <f>+I23+I24</f>
        <v>0</v>
      </c>
      <c r="J22" s="11">
        <f>+J23+J24</f>
        <v>0</v>
      </c>
      <c r="K22" s="11">
        <f>F22-I22-J22</f>
        <v>0</v>
      </c>
    </row>
    <row r="23" spans="1:12" s="6" customFormat="1" ht="22.5" x14ac:dyDescent="0.25">
      <c r="A23" s="10" t="s">
        <v>248</v>
      </c>
      <c r="B23" s="10" t="s">
        <v>194</v>
      </c>
      <c r="C23" s="10" t="s">
        <v>195</v>
      </c>
      <c r="D23" s="11">
        <v>1113500</v>
      </c>
      <c r="E23" s="11">
        <v>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148</v>
      </c>
      <c r="B24" s="10" t="s">
        <v>197</v>
      </c>
      <c r="C24" s="10" t="s">
        <v>198</v>
      </c>
      <c r="D24" s="11">
        <v>5249900</v>
      </c>
      <c r="E24" s="11">
        <v>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249</v>
      </c>
      <c r="B25" s="10" t="s">
        <v>200</v>
      </c>
      <c r="C25" s="10" t="s">
        <v>201</v>
      </c>
      <c r="D25" s="11">
        <f>+D26</f>
        <v>373100</v>
      </c>
      <c r="E25" s="11">
        <f>+E26</f>
        <v>0</v>
      </c>
      <c r="F25" s="11">
        <f>G25+H25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+J26</f>
        <v>0</v>
      </c>
      <c r="K25" s="11">
        <f>F25-I25-J25</f>
        <v>0</v>
      </c>
    </row>
    <row r="26" spans="1:12" s="6" customFormat="1" ht="22.5" x14ac:dyDescent="0.25">
      <c r="A26" s="10" t="s">
        <v>166</v>
      </c>
      <c r="B26" s="10" t="s">
        <v>203</v>
      </c>
      <c r="C26" s="10" t="s">
        <v>204</v>
      </c>
      <c r="D26" s="11">
        <v>373100</v>
      </c>
      <c r="E26" s="11">
        <v>0</v>
      </c>
      <c r="F26" s="11">
        <f>G26+H26</f>
        <v>0</v>
      </c>
      <c r="G26" s="11">
        <v>0</v>
      </c>
      <c r="H26" s="11">
        <v>0</v>
      </c>
      <c r="I26" s="11">
        <v>0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208</v>
      </c>
      <c r="B28" s="13"/>
      <c r="C28" s="13"/>
      <c r="D28" s="13"/>
      <c r="E28" s="13" t="s">
        <v>210</v>
      </c>
      <c r="F28" s="13"/>
      <c r="G28" s="13"/>
      <c r="H28" s="13"/>
      <c r="I28" s="13" t="s">
        <v>212</v>
      </c>
      <c r="J28" s="13"/>
      <c r="K28" s="13"/>
      <c r="L28" s="13"/>
    </row>
    <row r="29" spans="1:12" x14ac:dyDescent="0.25">
      <c r="A29" s="3" t="s">
        <v>209</v>
      </c>
      <c r="B29" s="3"/>
      <c r="C29" s="3"/>
      <c r="D29" s="3"/>
      <c r="E29" s="3" t="s">
        <v>211</v>
      </c>
      <c r="F29" s="3"/>
      <c r="G29" s="3"/>
      <c r="H29" s="3"/>
      <c r="I29" s="3"/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2025-08-27T10:44:24Z</dcterms:created>
  <dcterms:modified xsi:type="dcterms:W3CDTF">2025-08-27T10:44:36Z</dcterms:modified>
</cp:coreProperties>
</file>